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510" yWindow="495" windowWidth="10230" windowHeight="6825"/>
  </bookViews>
  <sheets>
    <sheet name="Form Responses" sheetId="1" r:id="rId1"/>
  </sheets>
  <calcPr calcId="145621"/>
</workbook>
</file>

<file path=xl/calcChain.xml><?xml version="1.0" encoding="utf-8"?>
<calcChain xmlns="http://schemas.openxmlformats.org/spreadsheetml/2006/main">
  <c r="C281" i="1"/>
  <c r="C273"/>
  <c r="C263"/>
  <c r="C253"/>
  <c r="C252"/>
  <c r="C234"/>
  <c r="C233"/>
  <c r="C232"/>
  <c r="C231"/>
  <c r="C216"/>
  <c r="C215"/>
  <c r="D213"/>
  <c r="C212"/>
  <c r="C210"/>
  <c r="C203"/>
  <c r="C193"/>
  <c r="C191"/>
  <c r="C179"/>
  <c r="C173"/>
  <c r="C153"/>
  <c r="C140"/>
  <c r="C139"/>
  <c r="C137"/>
  <c r="C135"/>
  <c r="C132"/>
  <c r="C130"/>
  <c r="C117"/>
  <c r="C106"/>
  <c r="C105"/>
  <c r="C84"/>
  <c r="C80"/>
  <c r="C78"/>
  <c r="C77"/>
  <c r="C54"/>
  <c r="C52"/>
  <c r="C51"/>
  <c r="C50"/>
  <c r="C49"/>
  <c r="C48"/>
  <c r="C28"/>
  <c r="C10"/>
  <c r="C8"/>
  <c r="C4"/>
  <c r="C3"/>
</calcChain>
</file>

<file path=xl/sharedStrings.xml><?xml version="1.0" encoding="utf-8"?>
<sst xmlns="http://schemas.openxmlformats.org/spreadsheetml/2006/main" count="998" uniqueCount="499">
  <si>
    <t>State</t>
  </si>
  <si>
    <t>City</t>
  </si>
  <si>
    <t>Museum</t>
  </si>
  <si>
    <t>Restrictions</t>
  </si>
  <si>
    <t>Restriction Details</t>
  </si>
  <si>
    <t>AK</t>
  </si>
  <si>
    <t>Anchorage</t>
  </si>
  <si>
    <t>Anchorage Museum at Rasmuson Center</t>
  </si>
  <si>
    <t>AL</t>
  </si>
  <si>
    <t>Auburn</t>
  </si>
  <si>
    <t>*</t>
  </si>
  <si>
    <t>Birmingham</t>
  </si>
  <si>
    <t>CA</t>
  </si>
  <si>
    <t>Bakersfield</t>
  </si>
  <si>
    <t>Kern County Museum</t>
  </si>
  <si>
    <t xml:space="preserve">* + </t>
  </si>
  <si>
    <t>Berkeley</t>
  </si>
  <si>
    <t>UC Berkeley Art Museum and Pacific Film Archive</t>
  </si>
  <si>
    <t>‡</t>
  </si>
  <si>
    <t>PFA Film Tickets</t>
  </si>
  <si>
    <t>UC Botanical Garden at Berkeley</t>
  </si>
  <si>
    <t>Chico</t>
  </si>
  <si>
    <t>Coronado</t>
  </si>
  <si>
    <t>Coronado Museum of History &amp; Art</t>
  </si>
  <si>
    <t xml:space="preserve">Davis </t>
  </si>
  <si>
    <t>Members only plant sales</t>
  </si>
  <si>
    <t>Goleta</t>
  </si>
  <si>
    <t>Rancho La Patera &amp; Stow House</t>
  </si>
  <si>
    <t xml:space="preserve">* </t>
  </si>
  <si>
    <t>La Jolla</t>
  </si>
  <si>
    <t>Museum of Contemporary Art San Diego</t>
  </si>
  <si>
    <t>*  + </t>
  </si>
  <si>
    <t>Laguna Beach</t>
  </si>
  <si>
    <t>Laguna Art Museum</t>
  </si>
  <si>
    <t>+</t>
  </si>
  <si>
    <t>Long Beach</t>
  </si>
  <si>
    <t>Museum of Latin American Art</t>
  </si>
  <si>
    <t>Los Angeles</t>
  </si>
  <si>
    <t>Chinese American Museum</t>
  </si>
  <si>
    <t>Craft and Folk Art Musuem</t>
  </si>
  <si>
    <t>Fowler Museum at UCLA</t>
  </si>
  <si>
    <t>Japanese American National Museum</t>
  </si>
  <si>
    <t>Museum of Contemporary Art, Los Angeles</t>
  </si>
  <si>
    <t>Napa</t>
  </si>
  <si>
    <t>di Rosa</t>
  </si>
  <si>
    <t>Discounted entry to public events and annual Auction</t>
  </si>
  <si>
    <t>Nipomo</t>
  </si>
  <si>
    <t>Rancho Nipomo Dana Adobe</t>
  </si>
  <si>
    <t>Oxnard</t>
  </si>
  <si>
    <t>Carnegie Art Museum</t>
  </si>
  <si>
    <t>Palm Springs</t>
  </si>
  <si>
    <t>Palm Springs Art Museum</t>
  </si>
  <si>
    <t>Pasadena</t>
  </si>
  <si>
    <t>Pacific Asia Museum</t>
  </si>
  <si>
    <t>Pomona</t>
  </si>
  <si>
    <t>American Museum of Ceramic Art</t>
  </si>
  <si>
    <t>Richmond</t>
  </si>
  <si>
    <t>Richmond Art Center</t>
  </si>
  <si>
    <t>Sacramento</t>
  </si>
  <si>
    <t>Crocker Art Museum</t>
  </si>
  <si>
    <t>San Clemente</t>
  </si>
  <si>
    <t>Surfing Heritage</t>
  </si>
  <si>
    <t>* ‡</t>
  </si>
  <si>
    <t>Some special exhibitions</t>
  </si>
  <si>
    <t>San Diego</t>
  </si>
  <si>
    <t>Junipero Serra Museum</t>
  </si>
  <si>
    <t>* + </t>
  </si>
  <si>
    <t>Mingei International Museum</t>
  </si>
  <si>
    <t xml:space="preserve">+ </t>
  </si>
  <si>
    <t>San Diego Automotive Museum</t>
  </si>
  <si>
    <t>San Diego History Center</t>
  </si>
  <si>
    <t>San Diego Model Railroad Museum</t>
  </si>
  <si>
    <t>San Diego Museum of Art</t>
  </si>
  <si>
    <t>San Francisco</t>
  </si>
  <si>
    <t>Asian Art Museum</t>
  </si>
  <si>
    <t>* +</t>
  </si>
  <si>
    <t>Cartoon Art Museum</t>
  </si>
  <si>
    <t>Haas-Lilienthal House</t>
  </si>
  <si>
    <t>The Contemporary Jewish Museum (CJM)</t>
  </si>
  <si>
    <t>Walt Disney Family Museum</t>
  </si>
  <si>
    <t>Yerba Buena Center for the Arts</t>
  </si>
  <si>
    <t>San Jose</t>
  </si>
  <si>
    <t>San Jose Institute of Contemporary Art</t>
  </si>
  <si>
    <t>San Jose Museum of Art</t>
  </si>
  <si>
    <t>Santa Barbara</t>
  </si>
  <si>
    <t>Santa Barbara Museum of Art</t>
  </si>
  <si>
    <t>Santa Barbara Historical Museum</t>
  </si>
  <si>
    <t>concerts/events/lectures</t>
  </si>
  <si>
    <t>Santa Rosa</t>
  </si>
  <si>
    <t>Charles Schulz Museum</t>
  </si>
  <si>
    <t>Stanford</t>
  </si>
  <si>
    <t>Cantor Arts Center</t>
  </si>
  <si>
    <t>Santa Cruz</t>
  </si>
  <si>
    <t>Oceanside</t>
  </si>
  <si>
    <t>Davis</t>
  </si>
  <si>
    <t xml:space="preserve">CA </t>
  </si>
  <si>
    <t>Canada</t>
  </si>
  <si>
    <t>Grimsby, ON</t>
  </si>
  <si>
    <t>Grimsby Public Art Gallery</t>
  </si>
  <si>
    <t>Halifax, NS</t>
  </si>
  <si>
    <t>Montreal, QC</t>
  </si>
  <si>
    <t>Montreal Museum of Fine Arts</t>
  </si>
  <si>
    <t>Musée des beaux-arts de Montréal</t>
  </si>
  <si>
    <t>+ ‡</t>
  </si>
  <si>
    <t>Saint-Jerome, QC</t>
  </si>
  <si>
    <t>Musee d'art contemporain des Laurentides</t>
  </si>
  <si>
    <t>Toronto, ON</t>
  </si>
  <si>
    <t>Aga Khan Museum</t>
  </si>
  <si>
    <t>Performances, special exhibits</t>
  </si>
  <si>
    <t>Gardiner Museum</t>
  </si>
  <si>
    <t xml:space="preserve">* + ‡ </t>
  </si>
  <si>
    <t>Museum of Inuit Art</t>
  </si>
  <si>
    <t>Power Plant Contemporary Art Gallery, The</t>
  </si>
  <si>
    <t>Royal Ontario Museum</t>
  </si>
  <si>
    <t>* + ‡ </t>
  </si>
  <si>
    <t>Textile Museum of Canada</t>
  </si>
  <si>
    <t>Winnipeg, MN</t>
  </si>
  <si>
    <t>Canadian Museum for Human Rights</t>
  </si>
  <si>
    <t>* + ‡ </t>
  </si>
  <si>
    <t>Temporary exhibits / events</t>
  </si>
  <si>
    <t>+ ‡</t>
  </si>
  <si>
    <t>Art Gallery of Nova Scotia</t>
  </si>
  <si>
    <t>Mississauga, ON</t>
  </si>
  <si>
    <t>CO</t>
  </si>
  <si>
    <t>Golden</t>
  </si>
  <si>
    <t>Golden History Museums</t>
  </si>
  <si>
    <t>Denver</t>
  </si>
  <si>
    <t>CT</t>
  </si>
  <si>
    <t>New Haven</t>
  </si>
  <si>
    <t>Yale Center for British Art</t>
  </si>
  <si>
    <t>Yale University Art Gallery</t>
  </si>
  <si>
    <t>Storrs</t>
  </si>
  <si>
    <t>The William Benton Museum of Art/University of Connecticut</t>
  </si>
  <si>
    <t>DC</t>
  </si>
  <si>
    <t>Washington</t>
  </si>
  <si>
    <t>Corcoran Gallery of Art</t>
  </si>
  <si>
    <t>Hillwood Estate, Museum &amp; Gardens</t>
  </si>
  <si>
    <t>International Arts &amp; Artists' Hillyer Art Space</t>
  </si>
  <si>
    <t>National Museum of Women in the Arts</t>
  </si>
  <si>
    <t>Phillips Collection, The</t>
  </si>
  <si>
    <t>The Kreeger Museum</t>
  </si>
  <si>
    <t>Concerts, lectures, workshops, receptions</t>
  </si>
  <si>
    <t>DE</t>
  </si>
  <si>
    <t>Wilmington</t>
  </si>
  <si>
    <t>Delaware Art Museum</t>
  </si>
  <si>
    <t>Winterthur</t>
  </si>
  <si>
    <t>Winterthur Museum, Garden &amp; Library</t>
  </si>
  <si>
    <t>FL</t>
  </si>
  <si>
    <t>Gainesville</t>
  </si>
  <si>
    <t>Samuel P. Harn Museum of Art</t>
  </si>
  <si>
    <t>Lakeland</t>
  </si>
  <si>
    <t>Polk Museum of Art</t>
  </si>
  <si>
    <t>Miami</t>
  </si>
  <si>
    <t>HistoryMiami</t>
  </si>
  <si>
    <t>Pérez Art Museum Miami</t>
  </si>
  <si>
    <t>Mount Dora</t>
  </si>
  <si>
    <t>Mount Dora Center for the Arts</t>
  </si>
  <si>
    <t>Naples</t>
  </si>
  <si>
    <t>Naples Art Association</t>
  </si>
  <si>
    <t>Lectures, special attractions</t>
  </si>
  <si>
    <t>Ocala</t>
  </si>
  <si>
    <t>Appleton Museum of Art</t>
  </si>
  <si>
    <t>Orlando</t>
  </si>
  <si>
    <t>Orlando Museum of Art</t>
  </si>
  <si>
    <t>Quincy</t>
  </si>
  <si>
    <t>Gadsden Arts Center</t>
  </si>
  <si>
    <t>Vero Beach</t>
  </si>
  <si>
    <t>Vero Beach Museum of Art</t>
  </si>
  <si>
    <t>West Palm Beach</t>
  </si>
  <si>
    <t>Norton Museum of Art</t>
  </si>
  <si>
    <t>Winter Park</t>
  </si>
  <si>
    <t>Cornell Fine Arts Museum</t>
  </si>
  <si>
    <t>Sarasota</t>
  </si>
  <si>
    <t>Osprey</t>
  </si>
  <si>
    <t>GA</t>
  </si>
  <si>
    <t>Albany</t>
  </si>
  <si>
    <t>Albany Museum of Art</t>
  </si>
  <si>
    <t>Athens</t>
  </si>
  <si>
    <t>Georgia Museum of Art</t>
  </si>
  <si>
    <t>Atlanta</t>
  </si>
  <si>
    <t>Atlanta Contemporary Art Center</t>
  </si>
  <si>
    <t>Atlanta History Center</t>
  </si>
  <si>
    <t>High Museum of Art</t>
  </si>
  <si>
    <t>Michael C. Carlos Museum at Emory University</t>
  </si>
  <si>
    <t>William Breman Jewish Heritage Museum</t>
  </si>
  <si>
    <t>Art Alive events</t>
  </si>
  <si>
    <t>Augusta</t>
  </si>
  <si>
    <t>Morris Museum of Art</t>
  </si>
  <si>
    <t>Columbus</t>
  </si>
  <si>
    <t>Columbus Museum</t>
  </si>
  <si>
    <t>Marietta</t>
  </si>
  <si>
    <t>Marietta Museum of History</t>
  </si>
  <si>
    <t>Buford</t>
  </si>
  <si>
    <t>IA</t>
  </si>
  <si>
    <t>Davenport</t>
  </si>
  <si>
    <t>Figge Art Museum</t>
  </si>
  <si>
    <t>Des Moines</t>
  </si>
  <si>
    <t>Des Moines Art Center</t>
  </si>
  <si>
    <t>Iowa City</t>
  </si>
  <si>
    <t>University of Iowa Museum of Art</t>
  </si>
  <si>
    <t>Fundraising events, First Fridays</t>
  </si>
  <si>
    <t>Sioux City</t>
  </si>
  <si>
    <t>Sioux City Art Center</t>
  </si>
  <si>
    <t>IL</t>
  </si>
  <si>
    <t>Chicago</t>
  </si>
  <si>
    <t>Intuit: The Center for Intuitive and Outsider Art</t>
  </si>
  <si>
    <t>Leather Archives &amp; Museum</t>
  </si>
  <si>
    <t>Loyola University Museum of Art</t>
  </si>
  <si>
    <t>Oriental Institute at the Universtiy of Chicago</t>
  </si>
  <si>
    <t>The Richard H. Driehaus Museum</t>
  </si>
  <si>
    <t>Freeport</t>
  </si>
  <si>
    <t>Freeport Art Museum</t>
  </si>
  <si>
    <t>Sycamore</t>
  </si>
  <si>
    <t>Midwest Museum of Natural History</t>
  </si>
  <si>
    <t>Urbana</t>
  </si>
  <si>
    <t>Spurlock Museum</t>
  </si>
  <si>
    <t>IN</t>
  </si>
  <si>
    <t>Indianapolis</t>
  </si>
  <si>
    <t>Indianapolis Museum of Art</t>
  </si>
  <si>
    <t>Notre Dame</t>
  </si>
  <si>
    <t>South Bend</t>
  </si>
  <si>
    <t>South Bend Museum of Art</t>
  </si>
  <si>
    <t>Terra Haute</t>
  </si>
  <si>
    <t>Sheldon Swope Art Museum</t>
  </si>
  <si>
    <t>*+</t>
  </si>
  <si>
    <t>KS</t>
  </si>
  <si>
    <t>Independence</t>
  </si>
  <si>
    <t>Independence Historical Museum &amp; Art Center</t>
  </si>
  <si>
    <t>Lawrence</t>
  </si>
  <si>
    <t>KY</t>
  </si>
  <si>
    <t>Louisville</t>
  </si>
  <si>
    <t>The Speed Art Museum</t>
  </si>
  <si>
    <t>Paris</t>
  </si>
  <si>
    <t>LA</t>
  </si>
  <si>
    <t>New Orleans</t>
  </si>
  <si>
    <t xml:space="preserve">*  </t>
  </si>
  <si>
    <t>MA</t>
  </si>
  <si>
    <t>Adams</t>
  </si>
  <si>
    <t>Susan B. Anthony Birthplace Museum</t>
  </si>
  <si>
    <t>Boston</t>
  </si>
  <si>
    <t>Boston Athenaeum</t>
  </si>
  <si>
    <t>* ‡ </t>
  </si>
  <si>
    <t>Access beyond the second floor, borrowing privileges, and library services</t>
  </si>
  <si>
    <t>Cambridge</t>
  </si>
  <si>
    <t>Harvard Art Museums</t>
  </si>
  <si>
    <t>Falmouth</t>
  </si>
  <si>
    <t>Highfield Hall &amp; Gardens</t>
  </si>
  <si>
    <t>Framingham</t>
  </si>
  <si>
    <t>Danforth Art</t>
  </si>
  <si>
    <t>Lincoln</t>
  </si>
  <si>
    <t>deCordova Sculpture Park and Museum</t>
  </si>
  <si>
    <t>Sandwich</t>
  </si>
  <si>
    <t>Sandwich Glass Museum</t>
  </si>
  <si>
    <t>Stockbridge</t>
  </si>
  <si>
    <t>Berkshire Botanical Garden</t>
  </si>
  <si>
    <t>Williamstown</t>
  </si>
  <si>
    <t>Sterling and Francine Clark Art Institute</t>
  </si>
  <si>
    <t>Williams College Museum of Art</t>
  </si>
  <si>
    <t>Worcester</t>
  </si>
  <si>
    <t>Worcester Art Museum</t>
  </si>
  <si>
    <t>*  ‡ </t>
  </si>
  <si>
    <t>Flora in Winter</t>
  </si>
  <si>
    <t>Wellesley</t>
  </si>
  <si>
    <t>MD</t>
  </si>
  <si>
    <t>Baltimore</t>
  </si>
  <si>
    <t>Baltimore Museum of Art</t>
  </si>
  <si>
    <t>Baltimore Museum of Industry</t>
  </si>
  <si>
    <t>ME</t>
  </si>
  <si>
    <t>Bangor</t>
  </si>
  <si>
    <t>University of Maine Museum of Art</t>
  </si>
  <si>
    <t>Portland</t>
  </si>
  <si>
    <t>African Center for the Sacred Arts, Museum of African Art &amp; Culture</t>
  </si>
  <si>
    <t>Maine Historical Society</t>
  </si>
  <si>
    <t>MI</t>
  </si>
  <si>
    <t>Ann Arbor</t>
  </si>
  <si>
    <t>Kelsey Museum of Archaeology, University of Michigan</t>
  </si>
  <si>
    <t>University of Michigan Matthaei Botanical Gardens and Nichols Arboretum</t>
  </si>
  <si>
    <t>University of Michigan Museum of Art</t>
  </si>
  <si>
    <t>University of Michigan Museum of Natural History</t>
  </si>
  <si>
    <t>Bloomfield Hills</t>
  </si>
  <si>
    <t>Cranbrook Art Museum</t>
  </si>
  <si>
    <t>Detroit</t>
  </si>
  <si>
    <t>Detroit Institute of Arts</t>
  </si>
  <si>
    <t xml:space="preserve">Opening Night Parties or Member Sneak Previews </t>
  </si>
  <si>
    <t>Grand Rapids</t>
  </si>
  <si>
    <t>Grand Rapids Art Museum</t>
  </si>
  <si>
    <t>ArtPrize</t>
  </si>
  <si>
    <t>Grosse Pointe Shores</t>
  </si>
  <si>
    <t>Edsel &amp; Eleanor Ford House</t>
  </si>
  <si>
    <t>Kalamazoo</t>
  </si>
  <si>
    <t>Kalamazoo Institute of Arts</t>
  </si>
  <si>
    <t>Marquette</t>
  </si>
  <si>
    <t>DeVos Art Museum at Northern Michigan University</t>
  </si>
  <si>
    <t>Muskegon</t>
  </si>
  <si>
    <t>Muskegon Museum of Art</t>
  </si>
  <si>
    <t>Niles</t>
  </si>
  <si>
    <t>Fernwood Botanical Garden</t>
  </si>
  <si>
    <t>Saginaw</t>
  </si>
  <si>
    <t>Saginaw Art Museum</t>
  </si>
  <si>
    <t>St. Joseph</t>
  </si>
  <si>
    <t>The Heritage Museum and Cultural Center</t>
  </si>
  <si>
    <t>MN</t>
  </si>
  <si>
    <t>Minneapolis</t>
  </si>
  <si>
    <t>Walker Art Center</t>
  </si>
  <si>
    <t>Weisman Art Museum</t>
  </si>
  <si>
    <t>Rochester</t>
  </si>
  <si>
    <t>Rochester Art Center</t>
  </si>
  <si>
    <t>MO</t>
  </si>
  <si>
    <t>Kansas City</t>
  </si>
  <si>
    <t>Nelson-Atkins Museum of Art</t>
  </si>
  <si>
    <t>St. Louis</t>
  </si>
  <si>
    <t>Saint Louis Art Museum</t>
  </si>
  <si>
    <t>Saint Louis</t>
  </si>
  <si>
    <t>NC</t>
  </si>
  <si>
    <t>Charlotte</t>
  </si>
  <si>
    <t>Bechtler Museum of Modern Art</t>
  </si>
  <si>
    <t>Durham</t>
  </si>
  <si>
    <t>Nasher Museum of Art at Duke University</t>
  </si>
  <si>
    <t>Hickory</t>
  </si>
  <si>
    <t>Hickory Museum of Art</t>
  </si>
  <si>
    <t>Raleigh</t>
  </si>
  <si>
    <t>Joel Lane Museum House</t>
  </si>
  <si>
    <t>Spring Party, Art and cocktails by the Pool</t>
  </si>
  <si>
    <t>North Carolina Museum of Art</t>
  </si>
  <si>
    <t>NE</t>
  </si>
  <si>
    <t>Sheldon Museum of Art</t>
  </si>
  <si>
    <t>Ticketed Events</t>
  </si>
  <si>
    <t>Omaha</t>
  </si>
  <si>
    <t>Joslyn Art Museum</t>
  </si>
  <si>
    <t>NJ</t>
  </si>
  <si>
    <t>Madison</t>
  </si>
  <si>
    <t>Museum of Early Trades &amp; Crafts</t>
  </si>
  <si>
    <t>Montclair</t>
  </si>
  <si>
    <t>Montclair Art Museum</t>
  </si>
  <si>
    <t xml:space="preserve">New Brunswick </t>
  </si>
  <si>
    <t>Zimmerli Art Museum</t>
  </si>
  <si>
    <t>Newark</t>
  </si>
  <si>
    <t>Princeton</t>
  </si>
  <si>
    <t>Princeton University Art Museum</t>
  </si>
  <si>
    <t>Trenton</t>
  </si>
  <si>
    <t>NM</t>
  </si>
  <si>
    <t>Santa Fe</t>
  </si>
  <si>
    <t>Georgia O'Keeffe Museum</t>
  </si>
  <si>
    <t>SITE Santa Fe</t>
  </si>
  <si>
    <t>NV</t>
  </si>
  <si>
    <t>Las Vegas</t>
  </si>
  <si>
    <t>Burlesque Hall of Fame</t>
  </si>
  <si>
    <t>NY</t>
  </si>
  <si>
    <t>Buffalo</t>
  </si>
  <si>
    <t>Albright-Knox Art gallery</t>
  </si>
  <si>
    <t>Burchfield Penney Art Center</t>
  </si>
  <si>
    <t>Hallwalls Contemporary Arts Center</t>
  </si>
  <si>
    <t>Corning</t>
  </si>
  <si>
    <t>Corning Museum of Glass</t>
  </si>
  <si>
    <t>Annual Dinner, Fundraising Events</t>
  </si>
  <si>
    <t>Rockwell Museum of Western Art</t>
  </si>
  <si>
    <t>Hempstead</t>
  </si>
  <si>
    <t>Hofstra University Museum</t>
  </si>
  <si>
    <t>Hudson</t>
  </si>
  <si>
    <t>Ithaca</t>
  </si>
  <si>
    <t>Cornell Plantations</t>
  </si>
  <si>
    <t>Herbert F. Johnson Museum of Art, Cornell University</t>
  </si>
  <si>
    <t>New York</t>
  </si>
  <si>
    <t>Helen Frankenthaler Foundation</t>
  </si>
  <si>
    <t>Riverhead</t>
  </si>
  <si>
    <t>East End Arts</t>
  </si>
  <si>
    <t>Saratoga Springs</t>
  </si>
  <si>
    <t>Saratoga Automobile Museum</t>
  </si>
  <si>
    <t>Syracuse</t>
  </si>
  <si>
    <t>Everson Museum of Art</t>
  </si>
  <si>
    <t>OH</t>
  </si>
  <si>
    <t>Akron</t>
  </si>
  <si>
    <t>Akron Art Museum</t>
  </si>
  <si>
    <t>Canton</t>
  </si>
  <si>
    <t>Cincinnati</t>
  </si>
  <si>
    <t>Taft Museum of Art</t>
  </si>
  <si>
    <t>Oberlin</t>
  </si>
  <si>
    <t>Allen Memorial Art Museum</t>
  </si>
  <si>
    <t>Worthington</t>
  </si>
  <si>
    <t>Beachwood</t>
  </si>
  <si>
    <t>OK</t>
  </si>
  <si>
    <t>Duncan</t>
  </si>
  <si>
    <t>Chisholm Trail Heritage Center</t>
  </si>
  <si>
    <t>Norman</t>
  </si>
  <si>
    <t>Fred Jones Jr. Museum of Art</t>
  </si>
  <si>
    <t>Oklahoma City</t>
  </si>
  <si>
    <t>Oklahoma City Museum of Art</t>
  </si>
  <si>
    <t>Shawnee</t>
  </si>
  <si>
    <t>Mabee-Gerrer Museum of Art</t>
  </si>
  <si>
    <t>PA</t>
  </si>
  <si>
    <t>Allentown</t>
  </si>
  <si>
    <t>Allentown Art Museum</t>
  </si>
  <si>
    <t>Elkins Park</t>
  </si>
  <si>
    <t>Beth Sholom Synagogue</t>
  </si>
  <si>
    <t>Media</t>
  </si>
  <si>
    <t>Tyler Arboretum</t>
  </si>
  <si>
    <t>Philadelphia</t>
  </si>
  <si>
    <t>Mutter Museum</t>
  </si>
  <si>
    <t>Pennsylvania Academy of the Fine Arts</t>
  </si>
  <si>
    <t>Philadelphia's Magic Gardens</t>
  </si>
  <si>
    <t>University of Pennsylvania Museum of Archaeology and Anthropology</t>
  </si>
  <si>
    <t>Woodmere Art Museum</t>
  </si>
  <si>
    <t>Pittsburgh</t>
  </si>
  <si>
    <t>Frick Art &amp; Historical Center</t>
  </si>
  <si>
    <t>+ </t>
  </si>
  <si>
    <t>Scranton</t>
  </si>
  <si>
    <t>Everhart Museum of Natural History, Science &amp; Art</t>
  </si>
  <si>
    <t>RI</t>
  </si>
  <si>
    <t>Newport</t>
  </si>
  <si>
    <t>Providence</t>
  </si>
  <si>
    <t>SC</t>
  </si>
  <si>
    <t>Charleston</t>
  </si>
  <si>
    <t>Gibbes Museum of Art</t>
  </si>
  <si>
    <t>Halsey Institute of Contemporary Art</t>
  </si>
  <si>
    <t>Greenville</t>
  </si>
  <si>
    <t>Bob Jones University Museum &amp; Gallery, Inc.</t>
  </si>
  <si>
    <t>TN</t>
  </si>
  <si>
    <t>Clarksivlle</t>
  </si>
  <si>
    <t>Customs House Museum and Cultural Center</t>
  </si>
  <si>
    <t>Nashville</t>
  </si>
  <si>
    <t>Frist Center for the Visual Arts</t>
  </si>
  <si>
    <t>Tennessee State Museum</t>
  </si>
  <si>
    <t>TX</t>
  </si>
  <si>
    <t>Amarillo</t>
  </si>
  <si>
    <t>Amarillo  Museum of Art</t>
  </si>
  <si>
    <t>Any ticketed exhibition</t>
  </si>
  <si>
    <t>Austin</t>
  </si>
  <si>
    <t>Blanton Museum of Art</t>
  </si>
  <si>
    <t>Dallas</t>
  </si>
  <si>
    <t>Dallas Museum of Art</t>
  </si>
  <si>
    <t>Fort Worth</t>
  </si>
  <si>
    <t>Amon Carter Museum of American Art</t>
  </si>
  <si>
    <t>Modern Art Museum of Fort Worth</t>
  </si>
  <si>
    <t>Houston</t>
  </si>
  <si>
    <t>Contemporary Arts Museum Houston</t>
  </si>
  <si>
    <t>Menil Collection, The</t>
  </si>
  <si>
    <t>Longview</t>
  </si>
  <si>
    <t>Longview Museum of Fine Arts</t>
  </si>
  <si>
    <t>San Antonio</t>
  </si>
  <si>
    <t>Briscoe Western Art Museum</t>
  </si>
  <si>
    <t>McNay Art Museum</t>
  </si>
  <si>
    <t>San Antonio Museum of Art</t>
  </si>
  <si>
    <t>Beaumont</t>
  </si>
  <si>
    <t>UT</t>
  </si>
  <si>
    <t>Salt Lake City</t>
  </si>
  <si>
    <t>Utah Museum of Contemporary Art</t>
  </si>
  <si>
    <t>VA</t>
  </si>
  <si>
    <t>Abingdon</t>
  </si>
  <si>
    <t>William King Museum of Art</t>
  </si>
  <si>
    <t>Middleburg</t>
  </si>
  <si>
    <t>National Sporting Library and Museum</t>
  </si>
  <si>
    <t>Newport News</t>
  </si>
  <si>
    <t>Peninsula Fine Arts Center</t>
  </si>
  <si>
    <t>Norfolk</t>
  </si>
  <si>
    <t>Chrysler Museum of Art</t>
  </si>
  <si>
    <t>American Civil War Museum</t>
  </si>
  <si>
    <t>Virginia Museum of Fine Arts</t>
  </si>
  <si>
    <t>Virginia Beach</t>
  </si>
  <si>
    <t>Virginia Museum of Contemporary Art (MOCA)</t>
  </si>
  <si>
    <t>VT</t>
  </si>
  <si>
    <t>Middlebury</t>
  </si>
  <si>
    <t>Middlebury College Museum of Art</t>
  </si>
  <si>
    <t>WA</t>
  </si>
  <si>
    <t>Bainbridge Island</t>
  </si>
  <si>
    <t>Bellevue</t>
  </si>
  <si>
    <t>Bellevue Arts Museum</t>
  </si>
  <si>
    <t>Friday Harbor</t>
  </si>
  <si>
    <t>San Juan Islands Museum of Art</t>
  </si>
  <si>
    <t>Seattle</t>
  </si>
  <si>
    <t>Arboretum Foundation</t>
  </si>
  <si>
    <t>Japanese Garden Vouchers</t>
  </si>
  <si>
    <t>Burke Museum of Natural History &amp; Culture</t>
  </si>
  <si>
    <t>Frye Art Museum</t>
  </si>
  <si>
    <t>‡ </t>
  </si>
  <si>
    <t>Art HIstory Lecture Series</t>
  </si>
  <si>
    <t>Henry Art Gallery</t>
  </si>
  <si>
    <t>Northwest African American Museum</t>
  </si>
  <si>
    <t>Tacoma</t>
  </si>
  <si>
    <t>LeMay-AMERICA'S CAR MUSEUM</t>
  </si>
  <si>
    <t>Walla Walla</t>
  </si>
  <si>
    <t>Kirkman House Museum</t>
  </si>
  <si>
    <t>WI</t>
  </si>
  <si>
    <t>Appleton</t>
  </si>
  <si>
    <t>Manitowoc</t>
  </si>
  <si>
    <t>Rahr-West Art Museum</t>
  </si>
  <si>
    <t>Milwaukee</t>
  </si>
  <si>
    <t>Milwaukee Art Museum</t>
  </si>
  <si>
    <t>Exhibition previews, Lakefront Festival of Art or Art in Bloom.</t>
  </si>
  <si>
    <t>Milwaukee Public Museum</t>
  </si>
  <si>
    <t>Neenah</t>
  </si>
  <si>
    <t>Bergstrom-Mahler Museum of Glass</t>
  </si>
  <si>
    <t>Racine</t>
  </si>
  <si>
    <t>Racine Art Museum</t>
  </si>
  <si>
    <t>Sheboygan</t>
  </si>
  <si>
    <t>John Michael Kohler Arts Center</t>
  </si>
  <si>
    <t>WY</t>
  </si>
  <si>
    <t>Cody</t>
  </si>
  <si>
    <t>Buffalo Bill Center of the West</t>
  </si>
  <si>
    <t>Big Horn</t>
  </si>
</sst>
</file>

<file path=xl/styles.xml><?xml version="1.0" encoding="utf-8"?>
<styleSheet xmlns="http://schemas.openxmlformats.org/spreadsheetml/2006/main">
  <fonts count="10">
    <font>
      <sz val="10"/>
      <color rgb="FF000000"/>
      <name val="Arial"/>
    </font>
    <font>
      <b/>
      <sz val="9"/>
      <color rgb="FF000000"/>
      <name val="Arial"/>
    </font>
    <font>
      <sz val="9"/>
      <color rgb="FF000000"/>
      <name val="Arial"/>
    </font>
    <font>
      <u/>
      <sz val="9"/>
      <color rgb="FF0000FF"/>
      <name val="Arial"/>
    </font>
    <font>
      <u/>
      <sz val="9"/>
      <color rgb="FF000000"/>
      <name val="Arial"/>
    </font>
    <font>
      <u/>
      <sz val="9"/>
      <color rgb="FF0000FF"/>
      <name val="Arial"/>
    </font>
    <font>
      <u/>
      <sz val="9"/>
      <color rgb="FF0000FF"/>
      <name val="Arial"/>
    </font>
    <font>
      <u/>
      <sz val="9"/>
      <color rgb="FF0000FF"/>
      <name val="Arial"/>
    </font>
    <font>
      <sz val="9"/>
      <color rgb="FF222222"/>
      <name val="Arial"/>
    </font>
    <font>
      <u/>
      <sz val="9"/>
      <color rgb="FF0000FF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 wrapText="1" readingOrder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wrapText="1" readingOrder="1"/>
    </xf>
    <xf numFmtId="0" fontId="2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left" vertical="top" readingOrder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readingOrder="1"/>
    </xf>
    <xf numFmtId="0" fontId="2" fillId="0" borderId="0" xfId="0" applyFont="1" applyAlignment="1">
      <alignment horizontal="left" vertical="top" readingOrder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imamuseum.org/" TargetMode="External"/><Relationship Id="rId21" Type="http://schemas.openxmlformats.org/officeDocument/2006/relationships/hyperlink" Target="file:///C:\Users\Barrow\Downloads\psmuseum.org" TargetMode="External"/><Relationship Id="rId42" Type="http://schemas.openxmlformats.org/officeDocument/2006/relationships/hyperlink" Target="http://www.sbma.net/" TargetMode="External"/><Relationship Id="rId63" Type="http://schemas.openxmlformats.org/officeDocument/2006/relationships/hyperlink" Target="http://www.mccord-museum.qc.ca/fr/" TargetMode="External"/><Relationship Id="rId84" Type="http://schemas.openxmlformats.org/officeDocument/2006/relationships/hyperlink" Target="file:///C:\Users\Barrow\Downloads\naplesart.org" TargetMode="External"/><Relationship Id="rId138" Type="http://schemas.openxmlformats.org/officeDocument/2006/relationships/hyperlink" Target="http://www.thedavis.org/" TargetMode="External"/><Relationship Id="rId159" Type="http://schemas.openxmlformats.org/officeDocument/2006/relationships/hyperlink" Target="http://www.walkerart.org/" TargetMode="External"/><Relationship Id="rId170" Type="http://schemas.openxmlformats.org/officeDocument/2006/relationships/hyperlink" Target="http://www.ncartmuseum.org/" TargetMode="External"/><Relationship Id="rId191" Type="http://schemas.openxmlformats.org/officeDocument/2006/relationships/hyperlink" Target="http://www.frankenthalerfoundaiton.org/" TargetMode="External"/><Relationship Id="rId205" Type="http://schemas.openxmlformats.org/officeDocument/2006/relationships/hyperlink" Target="http://www.mgmoa.org/" TargetMode="External"/><Relationship Id="rId226" Type="http://schemas.openxmlformats.org/officeDocument/2006/relationships/hyperlink" Target="http://www.amarilloart.org/" TargetMode="External"/><Relationship Id="rId247" Type="http://schemas.openxmlformats.org/officeDocument/2006/relationships/hyperlink" Target="http://www.museum.middlebury.edu/" TargetMode="External"/><Relationship Id="rId107" Type="http://schemas.openxmlformats.org/officeDocument/2006/relationships/hyperlink" Target="http://www.siouxcityartcenter.org/" TargetMode="External"/><Relationship Id="rId11" Type="http://schemas.openxmlformats.org/officeDocument/2006/relationships/hyperlink" Target="http://www.mcasd.org/" TargetMode="External"/><Relationship Id="rId32" Type="http://schemas.openxmlformats.org/officeDocument/2006/relationships/hyperlink" Target="http://www.sdmrm.org/" TargetMode="External"/><Relationship Id="rId53" Type="http://schemas.openxmlformats.org/officeDocument/2006/relationships/hyperlink" Target="http://www.mbam.qc.ca/" TargetMode="External"/><Relationship Id="rId74" Type="http://schemas.openxmlformats.org/officeDocument/2006/relationships/hyperlink" Target="file:///C:\Users\Barrow\Downloads\nmwa.org" TargetMode="External"/><Relationship Id="rId128" Type="http://schemas.openxmlformats.org/officeDocument/2006/relationships/hyperlink" Target="file:///C:\Users\Barrow\Downloads\harvardartmuseums.org" TargetMode="External"/><Relationship Id="rId149" Type="http://schemas.openxmlformats.org/officeDocument/2006/relationships/hyperlink" Target="http://www.dia.org/" TargetMode="External"/><Relationship Id="rId5" Type="http://schemas.openxmlformats.org/officeDocument/2006/relationships/hyperlink" Target="http://www.bampfa.berkeley.edu/" TargetMode="External"/><Relationship Id="rId95" Type="http://schemas.openxmlformats.org/officeDocument/2006/relationships/hyperlink" Target="file:///C:\Users\Barrow\Downloads\thecontemporary.org" TargetMode="External"/><Relationship Id="rId160" Type="http://schemas.openxmlformats.org/officeDocument/2006/relationships/hyperlink" Target="http://www.wam.umn.edu/" TargetMode="External"/><Relationship Id="rId181" Type="http://schemas.openxmlformats.org/officeDocument/2006/relationships/hyperlink" Target="http://www.burlesquehall.com/" TargetMode="External"/><Relationship Id="rId216" Type="http://schemas.openxmlformats.org/officeDocument/2006/relationships/hyperlink" Target="http://www.philartalliance.org/" TargetMode="External"/><Relationship Id="rId237" Type="http://schemas.openxmlformats.org/officeDocument/2006/relationships/hyperlink" Target="http://www.blantonmuseum.org/" TargetMode="External"/><Relationship Id="rId258" Type="http://schemas.openxmlformats.org/officeDocument/2006/relationships/hyperlink" Target="http://www.troutmuseum.org/" TargetMode="External"/><Relationship Id="rId22" Type="http://schemas.openxmlformats.org/officeDocument/2006/relationships/hyperlink" Target="http://www.pacificasiamuseum.org/" TargetMode="External"/><Relationship Id="rId43" Type="http://schemas.openxmlformats.org/officeDocument/2006/relationships/hyperlink" Target="file:///C:\Users\Barrow\Downloads\santabarbaramuseum.com" TargetMode="External"/><Relationship Id="rId64" Type="http://schemas.openxmlformats.org/officeDocument/2006/relationships/hyperlink" Target="http://www.artgalleryofmississauga.com/" TargetMode="External"/><Relationship Id="rId118" Type="http://schemas.openxmlformats.org/officeDocument/2006/relationships/hyperlink" Target="http://sniteartmuseum.nd.edu/" TargetMode="External"/><Relationship Id="rId139" Type="http://schemas.openxmlformats.org/officeDocument/2006/relationships/hyperlink" Target="http://www.artbma.org/" TargetMode="External"/><Relationship Id="rId85" Type="http://schemas.openxmlformats.org/officeDocument/2006/relationships/hyperlink" Target="http://www.appletonmuseum.org/" TargetMode="External"/><Relationship Id="rId150" Type="http://schemas.openxmlformats.org/officeDocument/2006/relationships/hyperlink" Target="file:///C:\Users\Barrow\Downloads\artmuseumgr.org" TargetMode="External"/><Relationship Id="rId171" Type="http://schemas.openxmlformats.org/officeDocument/2006/relationships/hyperlink" Target="file:///C:\Users\Barrow\Downloads\sheldonartmuseum.org" TargetMode="External"/><Relationship Id="rId192" Type="http://schemas.openxmlformats.org/officeDocument/2006/relationships/hyperlink" Target="http://www.eastendarts.org/" TargetMode="External"/><Relationship Id="rId206" Type="http://schemas.openxmlformats.org/officeDocument/2006/relationships/hyperlink" Target="http://www.allentownartmuseum.org/" TargetMode="External"/><Relationship Id="rId227" Type="http://schemas.openxmlformats.org/officeDocument/2006/relationships/hyperlink" Target="http://www.blantonmuseum.org/" TargetMode="External"/><Relationship Id="rId248" Type="http://schemas.openxmlformats.org/officeDocument/2006/relationships/hyperlink" Target="http://www.biartmuseum.org/" TargetMode="External"/><Relationship Id="rId12" Type="http://schemas.openxmlformats.org/officeDocument/2006/relationships/hyperlink" Target="http://www.lagunaartmuseum.org/" TargetMode="External"/><Relationship Id="rId33" Type="http://schemas.openxmlformats.org/officeDocument/2006/relationships/hyperlink" Target="http://www.sdmart.org/" TargetMode="External"/><Relationship Id="rId108" Type="http://schemas.openxmlformats.org/officeDocument/2006/relationships/hyperlink" Target="http://www.art.org/" TargetMode="External"/><Relationship Id="rId129" Type="http://schemas.openxmlformats.org/officeDocument/2006/relationships/hyperlink" Target="http://www.highfieldhall.org/" TargetMode="External"/><Relationship Id="rId54" Type="http://schemas.openxmlformats.org/officeDocument/2006/relationships/hyperlink" Target="file:///C:\Users\Barrow\Downloads\mbam.qc.ca" TargetMode="External"/><Relationship Id="rId75" Type="http://schemas.openxmlformats.org/officeDocument/2006/relationships/hyperlink" Target="http://www.phillipscollection.org/" TargetMode="External"/><Relationship Id="rId96" Type="http://schemas.openxmlformats.org/officeDocument/2006/relationships/hyperlink" Target="http://www.atlantahistorycenter.com/" TargetMode="External"/><Relationship Id="rId140" Type="http://schemas.openxmlformats.org/officeDocument/2006/relationships/hyperlink" Target="http://www.thebmi.org/" TargetMode="External"/><Relationship Id="rId161" Type="http://schemas.openxmlformats.org/officeDocument/2006/relationships/hyperlink" Target="http://www.rochesterartcenter.org/" TargetMode="External"/><Relationship Id="rId182" Type="http://schemas.openxmlformats.org/officeDocument/2006/relationships/hyperlink" Target="http://www.albrightknox.org/" TargetMode="External"/><Relationship Id="rId217" Type="http://schemas.openxmlformats.org/officeDocument/2006/relationships/hyperlink" Target="http://americaonwheels.org/" TargetMode="External"/><Relationship Id="rId6" Type="http://schemas.openxmlformats.org/officeDocument/2006/relationships/hyperlink" Target="http://botanicalgarden.berkeley.edu/" TargetMode="External"/><Relationship Id="rId238" Type="http://schemas.openxmlformats.org/officeDocument/2006/relationships/hyperlink" Target="http://www.amset.org/" TargetMode="External"/><Relationship Id="rId259" Type="http://schemas.openxmlformats.org/officeDocument/2006/relationships/hyperlink" Target="http://www.rahrwestartmuseum.org/" TargetMode="External"/><Relationship Id="rId23" Type="http://schemas.openxmlformats.org/officeDocument/2006/relationships/hyperlink" Target="http://www.amoca.org/" TargetMode="External"/><Relationship Id="rId28" Type="http://schemas.openxmlformats.org/officeDocument/2006/relationships/hyperlink" Target="http://www.sandiegohistory.org/serra_museum.html" TargetMode="External"/><Relationship Id="rId49" Type="http://schemas.openxmlformats.org/officeDocument/2006/relationships/hyperlink" Target="http://www.manettishrem.org/" TargetMode="External"/><Relationship Id="rId114" Type="http://schemas.openxmlformats.org/officeDocument/2006/relationships/hyperlink" Target="http://www.mmnh.org/" TargetMode="External"/><Relationship Id="rId119" Type="http://schemas.openxmlformats.org/officeDocument/2006/relationships/hyperlink" Target="http://www.southbendart.org/" TargetMode="External"/><Relationship Id="rId44" Type="http://schemas.openxmlformats.org/officeDocument/2006/relationships/hyperlink" Target="http://www.schulzmuseum.org/" TargetMode="External"/><Relationship Id="rId60" Type="http://schemas.openxmlformats.org/officeDocument/2006/relationships/hyperlink" Target="http://www.rom.on.ca/" TargetMode="External"/><Relationship Id="rId65" Type="http://schemas.openxmlformats.org/officeDocument/2006/relationships/hyperlink" Target="http://www.goldenhistory.org/" TargetMode="External"/><Relationship Id="rId81" Type="http://schemas.openxmlformats.org/officeDocument/2006/relationships/hyperlink" Target="http://www.historymiami.org/" TargetMode="External"/><Relationship Id="rId86" Type="http://schemas.openxmlformats.org/officeDocument/2006/relationships/hyperlink" Target="http://www.omart.org/" TargetMode="External"/><Relationship Id="rId130" Type="http://schemas.openxmlformats.org/officeDocument/2006/relationships/hyperlink" Target="http://www.highfieldhall.org/" TargetMode="External"/><Relationship Id="rId135" Type="http://schemas.openxmlformats.org/officeDocument/2006/relationships/hyperlink" Target="http://www.clarkart.edu/" TargetMode="External"/><Relationship Id="rId151" Type="http://schemas.openxmlformats.org/officeDocument/2006/relationships/hyperlink" Target="http://www.fordhouse.org/" TargetMode="External"/><Relationship Id="rId156" Type="http://schemas.openxmlformats.org/officeDocument/2006/relationships/hyperlink" Target="http://www.saginawartmuseum.org/" TargetMode="External"/><Relationship Id="rId177" Type="http://schemas.openxmlformats.org/officeDocument/2006/relationships/hyperlink" Target="file:///C:\Users\Barrow\Downloads\artmuseum.princeton.edu" TargetMode="External"/><Relationship Id="rId198" Type="http://schemas.openxmlformats.org/officeDocument/2006/relationships/hyperlink" Target="http://www.taftmuseum.org/" TargetMode="External"/><Relationship Id="rId172" Type="http://schemas.openxmlformats.org/officeDocument/2006/relationships/hyperlink" Target="http://www.joslyn.org/" TargetMode="External"/><Relationship Id="rId193" Type="http://schemas.openxmlformats.org/officeDocument/2006/relationships/hyperlink" Target="file:///C:\Users\Barrow\Downloads\saratogaautomuseum.org" TargetMode="External"/><Relationship Id="rId202" Type="http://schemas.openxmlformats.org/officeDocument/2006/relationships/hyperlink" Target="http://www.onthechisholmtrail.com/" TargetMode="External"/><Relationship Id="rId207" Type="http://schemas.openxmlformats.org/officeDocument/2006/relationships/hyperlink" Target="http://www.bethsholompreservation.org/" TargetMode="External"/><Relationship Id="rId223" Type="http://schemas.openxmlformats.org/officeDocument/2006/relationships/hyperlink" Target="file:///C:\Users\Barrow\Downloads\customshousemuseum.org" TargetMode="External"/><Relationship Id="rId228" Type="http://schemas.openxmlformats.org/officeDocument/2006/relationships/hyperlink" Target="http://www.dma.org/" TargetMode="External"/><Relationship Id="rId244" Type="http://schemas.openxmlformats.org/officeDocument/2006/relationships/hyperlink" Target="http://www.acwm.org/" TargetMode="External"/><Relationship Id="rId249" Type="http://schemas.openxmlformats.org/officeDocument/2006/relationships/hyperlink" Target="http://www.bellevuearts.org/" TargetMode="External"/><Relationship Id="rId13" Type="http://schemas.openxmlformats.org/officeDocument/2006/relationships/hyperlink" Target="http://www.molaa.org/" TargetMode="External"/><Relationship Id="rId18" Type="http://schemas.openxmlformats.org/officeDocument/2006/relationships/hyperlink" Target="http://www.dirosaart.org/" TargetMode="External"/><Relationship Id="rId39" Type="http://schemas.openxmlformats.org/officeDocument/2006/relationships/hyperlink" Target="http://www.ybca.org/" TargetMode="External"/><Relationship Id="rId109" Type="http://schemas.openxmlformats.org/officeDocument/2006/relationships/hyperlink" Target="http://www.leatherarchives.org/" TargetMode="External"/><Relationship Id="rId260" Type="http://schemas.openxmlformats.org/officeDocument/2006/relationships/hyperlink" Target="http://www.mam.org/" TargetMode="External"/><Relationship Id="rId265" Type="http://schemas.openxmlformats.org/officeDocument/2006/relationships/hyperlink" Target="file:///C:\Users\Barrow\Downloads\centerofthewest.org" TargetMode="External"/><Relationship Id="rId34" Type="http://schemas.openxmlformats.org/officeDocument/2006/relationships/hyperlink" Target="http://www.asianart.org/" TargetMode="External"/><Relationship Id="rId50" Type="http://schemas.openxmlformats.org/officeDocument/2006/relationships/hyperlink" Target="http://www.grammymuseum.org/" TargetMode="External"/><Relationship Id="rId55" Type="http://schemas.openxmlformats.org/officeDocument/2006/relationships/hyperlink" Target="file:///C:\Users\Barrow\Downloads\museelaurentides.ca" TargetMode="External"/><Relationship Id="rId76" Type="http://schemas.openxmlformats.org/officeDocument/2006/relationships/hyperlink" Target="http://www.kreegermuseum.org/" TargetMode="External"/><Relationship Id="rId97" Type="http://schemas.openxmlformats.org/officeDocument/2006/relationships/hyperlink" Target="file:///C:\Users\Barrow\Downloads\high.org" TargetMode="External"/><Relationship Id="rId104" Type="http://schemas.openxmlformats.org/officeDocument/2006/relationships/hyperlink" Target="http://www.figgeartmuseum.org/" TargetMode="External"/><Relationship Id="rId120" Type="http://schemas.openxmlformats.org/officeDocument/2006/relationships/hyperlink" Target="http://indplsartcenter.org/" TargetMode="External"/><Relationship Id="rId125" Type="http://schemas.openxmlformats.org/officeDocument/2006/relationships/hyperlink" Target="http://www.noma.org/" TargetMode="External"/><Relationship Id="rId141" Type="http://schemas.openxmlformats.org/officeDocument/2006/relationships/hyperlink" Target="http://www.umma.umaine.edu/" TargetMode="External"/><Relationship Id="rId146" Type="http://schemas.openxmlformats.org/officeDocument/2006/relationships/hyperlink" Target="http://www.umma.umich.edu/" TargetMode="External"/><Relationship Id="rId167" Type="http://schemas.openxmlformats.org/officeDocument/2006/relationships/hyperlink" Target="http://www.hickoryart.org/" TargetMode="External"/><Relationship Id="rId188" Type="http://schemas.openxmlformats.org/officeDocument/2006/relationships/hyperlink" Target="http://www.olana.org/" TargetMode="External"/><Relationship Id="rId7" Type="http://schemas.openxmlformats.org/officeDocument/2006/relationships/hyperlink" Target="http://www.csuchico.edu/anthmuseum/" TargetMode="External"/><Relationship Id="rId71" Type="http://schemas.openxmlformats.org/officeDocument/2006/relationships/hyperlink" Target="http://www.corcoran.org/" TargetMode="External"/><Relationship Id="rId92" Type="http://schemas.openxmlformats.org/officeDocument/2006/relationships/hyperlink" Target="http://historicspanishpoint.org/" TargetMode="External"/><Relationship Id="rId162" Type="http://schemas.openxmlformats.org/officeDocument/2006/relationships/hyperlink" Target="http://www.nelson-atkins.org/" TargetMode="External"/><Relationship Id="rId183" Type="http://schemas.openxmlformats.org/officeDocument/2006/relationships/hyperlink" Target="http://www.burchfieldpenney.org/" TargetMode="External"/><Relationship Id="rId213" Type="http://schemas.openxmlformats.org/officeDocument/2006/relationships/hyperlink" Target="http://www.woodmereartmuseum.org/" TargetMode="External"/><Relationship Id="rId218" Type="http://schemas.openxmlformats.org/officeDocument/2006/relationships/hyperlink" Target="http://www.newportartmuseum.org/" TargetMode="External"/><Relationship Id="rId234" Type="http://schemas.openxmlformats.org/officeDocument/2006/relationships/hyperlink" Target="http://www.briscoemuseum.org/" TargetMode="External"/><Relationship Id="rId239" Type="http://schemas.openxmlformats.org/officeDocument/2006/relationships/hyperlink" Target="http://www.utahmoca.org/" TargetMode="External"/><Relationship Id="rId2" Type="http://schemas.openxmlformats.org/officeDocument/2006/relationships/hyperlink" Target="http://jcsm.auburn.edu/" TargetMode="External"/><Relationship Id="rId29" Type="http://schemas.openxmlformats.org/officeDocument/2006/relationships/hyperlink" Target="http://www.mingei.org/" TargetMode="External"/><Relationship Id="rId250" Type="http://schemas.openxmlformats.org/officeDocument/2006/relationships/hyperlink" Target="http://www.sjima.org/" TargetMode="External"/><Relationship Id="rId255" Type="http://schemas.openxmlformats.org/officeDocument/2006/relationships/hyperlink" Target="http://www.naamnw.org/" TargetMode="External"/><Relationship Id="rId24" Type="http://schemas.openxmlformats.org/officeDocument/2006/relationships/hyperlink" Target="http://www.therac.org/" TargetMode="External"/><Relationship Id="rId40" Type="http://schemas.openxmlformats.org/officeDocument/2006/relationships/hyperlink" Target="http://www.sjica.org/" TargetMode="External"/><Relationship Id="rId45" Type="http://schemas.openxmlformats.org/officeDocument/2006/relationships/hyperlink" Target="http://www.museum.stanford.edu/" TargetMode="External"/><Relationship Id="rId66" Type="http://schemas.openxmlformats.org/officeDocument/2006/relationships/hyperlink" Target="https://clyffordstillmuseum.org/" TargetMode="External"/><Relationship Id="rId87" Type="http://schemas.openxmlformats.org/officeDocument/2006/relationships/hyperlink" Target="http://www.gadsdenarts.org/" TargetMode="External"/><Relationship Id="rId110" Type="http://schemas.openxmlformats.org/officeDocument/2006/relationships/hyperlink" Target="http://www.luc.edu/luma/" TargetMode="External"/><Relationship Id="rId115" Type="http://schemas.openxmlformats.org/officeDocument/2006/relationships/hyperlink" Target="http://www.spurlock.illinois.edu/" TargetMode="External"/><Relationship Id="rId131" Type="http://schemas.openxmlformats.org/officeDocument/2006/relationships/hyperlink" Target="http://www.danforthart.org/" TargetMode="External"/><Relationship Id="rId136" Type="http://schemas.openxmlformats.org/officeDocument/2006/relationships/hyperlink" Target="http://wcma.williams.edu/" TargetMode="External"/><Relationship Id="rId157" Type="http://schemas.openxmlformats.org/officeDocument/2006/relationships/hyperlink" Target="http://www.theheritagemcc.org/" TargetMode="External"/><Relationship Id="rId178" Type="http://schemas.openxmlformats.org/officeDocument/2006/relationships/hyperlink" Target="http://www.statemusuem.nj.gov/" TargetMode="External"/><Relationship Id="rId61" Type="http://schemas.openxmlformats.org/officeDocument/2006/relationships/hyperlink" Target="http://www.textilemuseum.ca/" TargetMode="External"/><Relationship Id="rId82" Type="http://schemas.openxmlformats.org/officeDocument/2006/relationships/hyperlink" Target="http://www.pammiami.org/" TargetMode="External"/><Relationship Id="rId152" Type="http://schemas.openxmlformats.org/officeDocument/2006/relationships/hyperlink" Target="http://www.kiarts.org/" TargetMode="External"/><Relationship Id="rId173" Type="http://schemas.openxmlformats.org/officeDocument/2006/relationships/hyperlink" Target="http://www.metc.org/" TargetMode="External"/><Relationship Id="rId194" Type="http://schemas.openxmlformats.org/officeDocument/2006/relationships/hyperlink" Target="http://www.everson.org/" TargetMode="External"/><Relationship Id="rId199" Type="http://schemas.openxmlformats.org/officeDocument/2006/relationships/hyperlink" Target="http://www.oberlin.edu/amam" TargetMode="External"/><Relationship Id="rId203" Type="http://schemas.openxmlformats.org/officeDocument/2006/relationships/hyperlink" Target="http://www.ou.edu/fjjma/" TargetMode="External"/><Relationship Id="rId208" Type="http://schemas.openxmlformats.org/officeDocument/2006/relationships/hyperlink" Target="http://www.tylerarboretum.org/" TargetMode="External"/><Relationship Id="rId229" Type="http://schemas.openxmlformats.org/officeDocument/2006/relationships/hyperlink" Target="http://www.cartermuseum.org/" TargetMode="External"/><Relationship Id="rId19" Type="http://schemas.openxmlformats.org/officeDocument/2006/relationships/hyperlink" Target="http://www.danaadobe.org/" TargetMode="External"/><Relationship Id="rId224" Type="http://schemas.openxmlformats.org/officeDocument/2006/relationships/hyperlink" Target="http://www.fristcenter.org/" TargetMode="External"/><Relationship Id="rId240" Type="http://schemas.openxmlformats.org/officeDocument/2006/relationships/hyperlink" Target="http://www.williamkingmuseum.org/" TargetMode="External"/><Relationship Id="rId245" Type="http://schemas.openxmlformats.org/officeDocument/2006/relationships/hyperlink" Target="http://www.vmfa.museum/" TargetMode="External"/><Relationship Id="rId261" Type="http://schemas.openxmlformats.org/officeDocument/2006/relationships/hyperlink" Target="file:///C:\Users\Barrow\Downloads\mpm.edu" TargetMode="External"/><Relationship Id="rId266" Type="http://schemas.openxmlformats.org/officeDocument/2006/relationships/hyperlink" Target="http://thebrintonmuseum.org/" TargetMode="External"/><Relationship Id="rId14" Type="http://schemas.openxmlformats.org/officeDocument/2006/relationships/hyperlink" Target="http://www.cafam.org/" TargetMode="External"/><Relationship Id="rId30" Type="http://schemas.openxmlformats.org/officeDocument/2006/relationships/hyperlink" Target="http://www.sdautomuseum.org/" TargetMode="External"/><Relationship Id="rId35" Type="http://schemas.openxmlformats.org/officeDocument/2006/relationships/hyperlink" Target="http://www.cartoonart.org/" TargetMode="External"/><Relationship Id="rId56" Type="http://schemas.openxmlformats.org/officeDocument/2006/relationships/hyperlink" Target="http://www.agakhanmuseum.org/" TargetMode="External"/><Relationship Id="rId77" Type="http://schemas.openxmlformats.org/officeDocument/2006/relationships/hyperlink" Target="http://www.delart.org/" TargetMode="External"/><Relationship Id="rId100" Type="http://schemas.openxmlformats.org/officeDocument/2006/relationships/hyperlink" Target="http://www.themorris.org/" TargetMode="External"/><Relationship Id="rId105" Type="http://schemas.openxmlformats.org/officeDocument/2006/relationships/hyperlink" Target="http://desmoinesartcenter.org/" TargetMode="External"/><Relationship Id="rId126" Type="http://schemas.openxmlformats.org/officeDocument/2006/relationships/hyperlink" Target="http://www.susanbanthonybirthplace.org/" TargetMode="External"/><Relationship Id="rId147" Type="http://schemas.openxmlformats.org/officeDocument/2006/relationships/hyperlink" Target="http://www.ummnh.org/" TargetMode="External"/><Relationship Id="rId168" Type="http://schemas.openxmlformats.org/officeDocument/2006/relationships/hyperlink" Target="file:///C:\Users\Barrow\Downloads\hickoryart.org" TargetMode="External"/><Relationship Id="rId8" Type="http://schemas.openxmlformats.org/officeDocument/2006/relationships/hyperlink" Target="http://www.coronadohistory.org/" TargetMode="External"/><Relationship Id="rId51" Type="http://schemas.openxmlformats.org/officeDocument/2006/relationships/hyperlink" Target="http://www.grimsby.ca/" TargetMode="External"/><Relationship Id="rId72" Type="http://schemas.openxmlformats.org/officeDocument/2006/relationships/hyperlink" Target="http://www.hillwoodmuseum.org/" TargetMode="External"/><Relationship Id="rId93" Type="http://schemas.openxmlformats.org/officeDocument/2006/relationships/hyperlink" Target="http://www.albanymuseum.com/" TargetMode="External"/><Relationship Id="rId98" Type="http://schemas.openxmlformats.org/officeDocument/2006/relationships/hyperlink" Target="file:///C:\Users\Barrow\Downloads\carlos.emory.edu" TargetMode="External"/><Relationship Id="rId121" Type="http://schemas.openxmlformats.org/officeDocument/2006/relationships/hyperlink" Target="http://www.independencehistoricalmuseum.org/" TargetMode="External"/><Relationship Id="rId142" Type="http://schemas.openxmlformats.org/officeDocument/2006/relationships/hyperlink" Target="http://www.theafricancenterforthesacredarts.org/" TargetMode="External"/><Relationship Id="rId163" Type="http://schemas.openxmlformats.org/officeDocument/2006/relationships/hyperlink" Target="http://www.slam.org/" TargetMode="External"/><Relationship Id="rId184" Type="http://schemas.openxmlformats.org/officeDocument/2006/relationships/hyperlink" Target="http://www.hallwalls.org/" TargetMode="External"/><Relationship Id="rId189" Type="http://schemas.openxmlformats.org/officeDocument/2006/relationships/hyperlink" Target="http://www.cornellplantations.org/" TargetMode="External"/><Relationship Id="rId219" Type="http://schemas.openxmlformats.org/officeDocument/2006/relationships/hyperlink" Target="http://www.rihs.org/" TargetMode="External"/><Relationship Id="rId3" Type="http://schemas.openxmlformats.org/officeDocument/2006/relationships/hyperlink" Target="http://www.uab.edu/cas/aeiva/" TargetMode="External"/><Relationship Id="rId214" Type="http://schemas.openxmlformats.org/officeDocument/2006/relationships/hyperlink" Target="http://www.thefrickpittsburgh.org/" TargetMode="External"/><Relationship Id="rId230" Type="http://schemas.openxmlformats.org/officeDocument/2006/relationships/hyperlink" Target="http://www.themodern.org/" TargetMode="External"/><Relationship Id="rId235" Type="http://schemas.openxmlformats.org/officeDocument/2006/relationships/hyperlink" Target="http://www.mcnayart.org/" TargetMode="External"/><Relationship Id="rId251" Type="http://schemas.openxmlformats.org/officeDocument/2006/relationships/hyperlink" Target="http://www.arboretumfoundation.org/" TargetMode="External"/><Relationship Id="rId256" Type="http://schemas.openxmlformats.org/officeDocument/2006/relationships/hyperlink" Target="http://www.lemaymuseum.org/" TargetMode="External"/><Relationship Id="rId25" Type="http://schemas.openxmlformats.org/officeDocument/2006/relationships/hyperlink" Target="http://www.crockerartmuseum.org/" TargetMode="External"/><Relationship Id="rId46" Type="http://schemas.openxmlformats.org/officeDocument/2006/relationships/hyperlink" Target="http://www.janetturner.org/" TargetMode="External"/><Relationship Id="rId67" Type="http://schemas.openxmlformats.org/officeDocument/2006/relationships/hyperlink" Target="http://britishart.yale.edu/" TargetMode="External"/><Relationship Id="rId116" Type="http://schemas.openxmlformats.org/officeDocument/2006/relationships/hyperlink" Target="http://www.dusablemuseum.org/" TargetMode="External"/><Relationship Id="rId137" Type="http://schemas.openxmlformats.org/officeDocument/2006/relationships/hyperlink" Target="http://www.worcesterart.org/" TargetMode="External"/><Relationship Id="rId158" Type="http://schemas.openxmlformats.org/officeDocument/2006/relationships/hyperlink" Target="http://www.aachmuseum.org/" TargetMode="External"/><Relationship Id="rId20" Type="http://schemas.openxmlformats.org/officeDocument/2006/relationships/hyperlink" Target="http://www.carnegieam.org/" TargetMode="External"/><Relationship Id="rId41" Type="http://schemas.openxmlformats.org/officeDocument/2006/relationships/hyperlink" Target="http://www.sjmusart.org/" TargetMode="External"/><Relationship Id="rId62" Type="http://schemas.openxmlformats.org/officeDocument/2006/relationships/hyperlink" Target="http://www.museumforhumanrights.ca/" TargetMode="External"/><Relationship Id="rId83" Type="http://schemas.openxmlformats.org/officeDocument/2006/relationships/hyperlink" Target="file:///C:\Users\Barrow\Downloads\mountdoracenterforthearts.org" TargetMode="External"/><Relationship Id="rId88" Type="http://schemas.openxmlformats.org/officeDocument/2006/relationships/hyperlink" Target="http://www.verobeachmuseum.org/" TargetMode="External"/><Relationship Id="rId111" Type="http://schemas.openxmlformats.org/officeDocument/2006/relationships/hyperlink" Target="https://oi.uchicago.edu/" TargetMode="External"/><Relationship Id="rId132" Type="http://schemas.openxmlformats.org/officeDocument/2006/relationships/hyperlink" Target="http://www.decordova.org/" TargetMode="External"/><Relationship Id="rId153" Type="http://schemas.openxmlformats.org/officeDocument/2006/relationships/hyperlink" Target="http://www.nmu.edu/devos" TargetMode="External"/><Relationship Id="rId174" Type="http://schemas.openxmlformats.org/officeDocument/2006/relationships/hyperlink" Target="http://www.montclairartmuseum.org/" TargetMode="External"/><Relationship Id="rId179" Type="http://schemas.openxmlformats.org/officeDocument/2006/relationships/hyperlink" Target="http://www.okeeffemuseum.org/" TargetMode="External"/><Relationship Id="rId195" Type="http://schemas.openxmlformats.org/officeDocument/2006/relationships/hyperlink" Target="http://www.oneclub.org/" TargetMode="External"/><Relationship Id="rId209" Type="http://schemas.openxmlformats.org/officeDocument/2006/relationships/hyperlink" Target="http://www.muttermuseum.org/" TargetMode="External"/><Relationship Id="rId190" Type="http://schemas.openxmlformats.org/officeDocument/2006/relationships/hyperlink" Target="http://www.museum.cornell.edu/" TargetMode="External"/><Relationship Id="rId204" Type="http://schemas.openxmlformats.org/officeDocument/2006/relationships/hyperlink" Target="http://www.okcmoa.com/" TargetMode="External"/><Relationship Id="rId220" Type="http://schemas.openxmlformats.org/officeDocument/2006/relationships/hyperlink" Target="http://www.gibbesmuseum.org/" TargetMode="External"/><Relationship Id="rId225" Type="http://schemas.openxmlformats.org/officeDocument/2006/relationships/hyperlink" Target="http://www.tnmuseum.org/" TargetMode="External"/><Relationship Id="rId241" Type="http://schemas.openxmlformats.org/officeDocument/2006/relationships/hyperlink" Target="http://www.nsl.org/" TargetMode="External"/><Relationship Id="rId246" Type="http://schemas.openxmlformats.org/officeDocument/2006/relationships/hyperlink" Target="http://www.virginiamoca.org/" TargetMode="External"/><Relationship Id="rId15" Type="http://schemas.openxmlformats.org/officeDocument/2006/relationships/hyperlink" Target="http://www.fowler.ucla.edu/" TargetMode="External"/><Relationship Id="rId36" Type="http://schemas.openxmlformats.org/officeDocument/2006/relationships/hyperlink" Target="http://www.sfheritage.org/" TargetMode="External"/><Relationship Id="rId57" Type="http://schemas.openxmlformats.org/officeDocument/2006/relationships/hyperlink" Target="http://www.gardinermuseum.com/" TargetMode="External"/><Relationship Id="rId106" Type="http://schemas.openxmlformats.org/officeDocument/2006/relationships/hyperlink" Target="http://uima.uiowa.edu/" TargetMode="External"/><Relationship Id="rId127" Type="http://schemas.openxmlformats.org/officeDocument/2006/relationships/hyperlink" Target="http://www.bostonathenaeum.org/" TargetMode="External"/><Relationship Id="rId262" Type="http://schemas.openxmlformats.org/officeDocument/2006/relationships/hyperlink" Target="http://www.bergstrom-mahlermuseum.com/" TargetMode="External"/><Relationship Id="rId10" Type="http://schemas.openxmlformats.org/officeDocument/2006/relationships/hyperlink" Target="http://www.stowhouse.com/" TargetMode="External"/><Relationship Id="rId31" Type="http://schemas.openxmlformats.org/officeDocument/2006/relationships/hyperlink" Target="http://www.sandiegohistory.org/" TargetMode="External"/><Relationship Id="rId52" Type="http://schemas.openxmlformats.org/officeDocument/2006/relationships/hyperlink" Target="http://www.artgalleryofnovascotia.ca/" TargetMode="External"/><Relationship Id="rId73" Type="http://schemas.openxmlformats.org/officeDocument/2006/relationships/hyperlink" Target="file:///C:\Users\Barrow\Downloads\artsandartists.org" TargetMode="External"/><Relationship Id="rId78" Type="http://schemas.openxmlformats.org/officeDocument/2006/relationships/hyperlink" Target="http://www.winterthur.org/" TargetMode="External"/><Relationship Id="rId94" Type="http://schemas.openxmlformats.org/officeDocument/2006/relationships/hyperlink" Target="http://www.georgiamuseum.org/" TargetMode="External"/><Relationship Id="rId99" Type="http://schemas.openxmlformats.org/officeDocument/2006/relationships/hyperlink" Target="http://www.thebreman.org/" TargetMode="External"/><Relationship Id="rId101" Type="http://schemas.openxmlformats.org/officeDocument/2006/relationships/hyperlink" Target="http://www.columbusmuseum.com/" TargetMode="External"/><Relationship Id="rId122" Type="http://schemas.openxmlformats.org/officeDocument/2006/relationships/hyperlink" Target="http://www.spencerart.ku.edu/" TargetMode="External"/><Relationship Id="rId143" Type="http://schemas.openxmlformats.org/officeDocument/2006/relationships/hyperlink" Target="http://www.mainehistory.org/" TargetMode="External"/><Relationship Id="rId148" Type="http://schemas.openxmlformats.org/officeDocument/2006/relationships/hyperlink" Target="http://www.cranbrookart.edu/museum/" TargetMode="External"/><Relationship Id="rId164" Type="http://schemas.openxmlformats.org/officeDocument/2006/relationships/hyperlink" Target="http://www.eugenefieldhouse.org/" TargetMode="External"/><Relationship Id="rId169" Type="http://schemas.openxmlformats.org/officeDocument/2006/relationships/hyperlink" Target="http://www.joellane.org/" TargetMode="External"/><Relationship Id="rId185" Type="http://schemas.openxmlformats.org/officeDocument/2006/relationships/hyperlink" Target="http://www.cmog.org/" TargetMode="External"/><Relationship Id="rId4" Type="http://schemas.openxmlformats.org/officeDocument/2006/relationships/hyperlink" Target="file:///C:\Users\Barrow\Downloads\kcmuseum.org" TargetMode="External"/><Relationship Id="rId9" Type="http://schemas.openxmlformats.org/officeDocument/2006/relationships/hyperlink" Target="http://arboretum.ucdavis.edu/" TargetMode="External"/><Relationship Id="rId180" Type="http://schemas.openxmlformats.org/officeDocument/2006/relationships/hyperlink" Target="http://www.sitesantafe.org/" TargetMode="External"/><Relationship Id="rId210" Type="http://schemas.openxmlformats.org/officeDocument/2006/relationships/hyperlink" Target="http://www.pafa.org/" TargetMode="External"/><Relationship Id="rId215" Type="http://schemas.openxmlformats.org/officeDocument/2006/relationships/hyperlink" Target="http://www.everhart-museum.org/" TargetMode="External"/><Relationship Id="rId236" Type="http://schemas.openxmlformats.org/officeDocument/2006/relationships/hyperlink" Target="http://www.samuseum.org/" TargetMode="External"/><Relationship Id="rId257" Type="http://schemas.openxmlformats.org/officeDocument/2006/relationships/hyperlink" Target="http://www.kirkmanhousemuseum.org/" TargetMode="External"/><Relationship Id="rId26" Type="http://schemas.openxmlformats.org/officeDocument/2006/relationships/hyperlink" Target="http://www.calautomuseum.org/" TargetMode="External"/><Relationship Id="rId231" Type="http://schemas.openxmlformats.org/officeDocument/2006/relationships/hyperlink" Target="http://www.camh.org/" TargetMode="External"/><Relationship Id="rId252" Type="http://schemas.openxmlformats.org/officeDocument/2006/relationships/hyperlink" Target="http://www.burkemuseum.org/" TargetMode="External"/><Relationship Id="rId47" Type="http://schemas.openxmlformats.org/officeDocument/2006/relationships/hyperlink" Target="http://www.arboretum.ucsc.edu/" TargetMode="External"/><Relationship Id="rId68" Type="http://schemas.openxmlformats.org/officeDocument/2006/relationships/hyperlink" Target="http://www.artgallery.yale.edu/" TargetMode="External"/><Relationship Id="rId89" Type="http://schemas.openxmlformats.org/officeDocument/2006/relationships/hyperlink" Target="http://www.norton.org/" TargetMode="External"/><Relationship Id="rId112" Type="http://schemas.openxmlformats.org/officeDocument/2006/relationships/hyperlink" Target="http://www.driehausmuseum.org/" TargetMode="External"/><Relationship Id="rId133" Type="http://schemas.openxmlformats.org/officeDocument/2006/relationships/hyperlink" Target="http://www.sandwichglassmuseum.org/" TargetMode="External"/><Relationship Id="rId154" Type="http://schemas.openxmlformats.org/officeDocument/2006/relationships/hyperlink" Target="http://www.muskegonartmuseum.org/" TargetMode="External"/><Relationship Id="rId175" Type="http://schemas.openxmlformats.org/officeDocument/2006/relationships/hyperlink" Target="http://www.zimmerlimuseum.rutgers.edu/" TargetMode="External"/><Relationship Id="rId196" Type="http://schemas.openxmlformats.org/officeDocument/2006/relationships/hyperlink" Target="http://www.akronartmuseum.org/" TargetMode="External"/><Relationship Id="rId200" Type="http://schemas.openxmlformats.org/officeDocument/2006/relationships/hyperlink" Target="http://www.mcconnellarts.org/" TargetMode="External"/><Relationship Id="rId16" Type="http://schemas.openxmlformats.org/officeDocument/2006/relationships/hyperlink" Target="http://www.janm.org/" TargetMode="External"/><Relationship Id="rId221" Type="http://schemas.openxmlformats.org/officeDocument/2006/relationships/hyperlink" Target="http://www.halsey.cofc.edu/" TargetMode="External"/><Relationship Id="rId242" Type="http://schemas.openxmlformats.org/officeDocument/2006/relationships/hyperlink" Target="http://www.pfac-va.org/" TargetMode="External"/><Relationship Id="rId263" Type="http://schemas.openxmlformats.org/officeDocument/2006/relationships/hyperlink" Target="http://www.ramart.org/" TargetMode="External"/><Relationship Id="rId37" Type="http://schemas.openxmlformats.org/officeDocument/2006/relationships/hyperlink" Target="http://www.thecjm.org/" TargetMode="External"/><Relationship Id="rId58" Type="http://schemas.openxmlformats.org/officeDocument/2006/relationships/hyperlink" Target="http://www.miamuseum.ca/" TargetMode="External"/><Relationship Id="rId79" Type="http://schemas.openxmlformats.org/officeDocument/2006/relationships/hyperlink" Target="http://www.harn.ufl.edu/" TargetMode="External"/><Relationship Id="rId102" Type="http://schemas.openxmlformats.org/officeDocument/2006/relationships/hyperlink" Target="http://www.mariettahistory.org/" TargetMode="External"/><Relationship Id="rId123" Type="http://schemas.openxmlformats.org/officeDocument/2006/relationships/hyperlink" Target="file:///C:\Users\Barrow\Downloads\speedmuseum.org" TargetMode="External"/><Relationship Id="rId144" Type="http://schemas.openxmlformats.org/officeDocument/2006/relationships/hyperlink" Target="http://www.lsa.umich.edu/kelsey/" TargetMode="External"/><Relationship Id="rId90" Type="http://schemas.openxmlformats.org/officeDocument/2006/relationships/hyperlink" Target="http://www.cfam.rollins.edu/" TargetMode="External"/><Relationship Id="rId165" Type="http://schemas.openxmlformats.org/officeDocument/2006/relationships/hyperlink" Target="http://www.bechtler.org/" TargetMode="External"/><Relationship Id="rId186" Type="http://schemas.openxmlformats.org/officeDocument/2006/relationships/hyperlink" Target="http://www.rockwellmuseum.org/" TargetMode="External"/><Relationship Id="rId211" Type="http://schemas.openxmlformats.org/officeDocument/2006/relationships/hyperlink" Target="file:///C:\Users\Barrow\Downloads\phillymagicgardens.org" TargetMode="External"/><Relationship Id="rId232" Type="http://schemas.openxmlformats.org/officeDocument/2006/relationships/hyperlink" Target="http://www.menil.org/" TargetMode="External"/><Relationship Id="rId253" Type="http://schemas.openxmlformats.org/officeDocument/2006/relationships/hyperlink" Target="http://fryemuseum.org/" TargetMode="External"/><Relationship Id="rId27" Type="http://schemas.openxmlformats.org/officeDocument/2006/relationships/hyperlink" Target="http://www.surfingheritage.org/" TargetMode="External"/><Relationship Id="rId48" Type="http://schemas.openxmlformats.org/officeDocument/2006/relationships/hyperlink" Target="http://oma-online.org/" TargetMode="External"/><Relationship Id="rId69" Type="http://schemas.openxmlformats.org/officeDocument/2006/relationships/hyperlink" Target="http://www.benton.uconn.edu/" TargetMode="External"/><Relationship Id="rId113" Type="http://schemas.openxmlformats.org/officeDocument/2006/relationships/hyperlink" Target="http://www.freeportartmuseum.org/" TargetMode="External"/><Relationship Id="rId134" Type="http://schemas.openxmlformats.org/officeDocument/2006/relationships/hyperlink" Target="http://www.berkshirebotanical.org/" TargetMode="External"/><Relationship Id="rId80" Type="http://schemas.openxmlformats.org/officeDocument/2006/relationships/hyperlink" Target="http://www.polkmuseumofart.org/" TargetMode="External"/><Relationship Id="rId155" Type="http://schemas.openxmlformats.org/officeDocument/2006/relationships/hyperlink" Target="http://www.fernwoodbotanical.org/" TargetMode="External"/><Relationship Id="rId176" Type="http://schemas.openxmlformats.org/officeDocument/2006/relationships/hyperlink" Target="http://www.newarkmuseum.org/" TargetMode="External"/><Relationship Id="rId197" Type="http://schemas.openxmlformats.org/officeDocument/2006/relationships/hyperlink" Target="https://www.cantonart.org/" TargetMode="External"/><Relationship Id="rId201" Type="http://schemas.openxmlformats.org/officeDocument/2006/relationships/hyperlink" Target="http://www.maltzmuseum.org/" TargetMode="External"/><Relationship Id="rId222" Type="http://schemas.openxmlformats.org/officeDocument/2006/relationships/hyperlink" Target="http://www.bjumg.org/" TargetMode="External"/><Relationship Id="rId243" Type="http://schemas.openxmlformats.org/officeDocument/2006/relationships/hyperlink" Target="http://www.chrysler.org/" TargetMode="External"/><Relationship Id="rId264" Type="http://schemas.openxmlformats.org/officeDocument/2006/relationships/hyperlink" Target="http://www.jmkac.org/" TargetMode="External"/><Relationship Id="rId17" Type="http://schemas.openxmlformats.org/officeDocument/2006/relationships/hyperlink" Target="http://www.moca.org/" TargetMode="External"/><Relationship Id="rId38" Type="http://schemas.openxmlformats.org/officeDocument/2006/relationships/hyperlink" Target="http://www.waltdisney.org/" TargetMode="External"/><Relationship Id="rId59" Type="http://schemas.openxmlformats.org/officeDocument/2006/relationships/hyperlink" Target="file:///C:\Users\Barrow\Downloads\thepowerplant.org" TargetMode="External"/><Relationship Id="rId103" Type="http://schemas.openxmlformats.org/officeDocument/2006/relationships/hyperlink" Target="https://gwinnettehc.org/" TargetMode="External"/><Relationship Id="rId124" Type="http://schemas.openxmlformats.org/officeDocument/2006/relationships/hyperlink" Target="http://www.hopewellmuseum.org/" TargetMode="External"/><Relationship Id="rId70" Type="http://schemas.openxmlformats.org/officeDocument/2006/relationships/hyperlink" Target="http://artgallery.yale.edu/" TargetMode="External"/><Relationship Id="rId91" Type="http://schemas.openxmlformats.org/officeDocument/2006/relationships/hyperlink" Target="http://www.ringling.org/" TargetMode="External"/><Relationship Id="rId145" Type="http://schemas.openxmlformats.org/officeDocument/2006/relationships/hyperlink" Target="file:///C:\Users\Barrow\Downloads\mbgna.umich.edu" TargetMode="External"/><Relationship Id="rId166" Type="http://schemas.openxmlformats.org/officeDocument/2006/relationships/hyperlink" Target="http://www.nasher.duke.edu/" TargetMode="External"/><Relationship Id="rId187" Type="http://schemas.openxmlformats.org/officeDocument/2006/relationships/hyperlink" Target="http://www.hofstra.edu/museum" TargetMode="External"/><Relationship Id="rId1" Type="http://schemas.openxmlformats.org/officeDocument/2006/relationships/hyperlink" Target="http://www.anchoragemuseum.org/" TargetMode="External"/><Relationship Id="rId212" Type="http://schemas.openxmlformats.org/officeDocument/2006/relationships/hyperlink" Target="http://www.penn.museum/" TargetMode="External"/><Relationship Id="rId233" Type="http://schemas.openxmlformats.org/officeDocument/2006/relationships/hyperlink" Target="http://www.lmfa.org/" TargetMode="External"/><Relationship Id="rId254" Type="http://schemas.openxmlformats.org/officeDocument/2006/relationships/hyperlink" Target="http://www.henryart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1"/>
  <sheetViews>
    <sheetView tabSelected="1" workbookViewId="0">
      <pane ySplit="1" topLeftCell="A2" activePane="bottomLeft" state="frozen"/>
      <selection pane="bottomLeft" activeCell="B3" sqref="B3"/>
    </sheetView>
  </sheetViews>
  <sheetFormatPr defaultColWidth="17.28515625" defaultRowHeight="15" customHeight="1"/>
  <cols>
    <col min="1" max="1" width="10.5703125" customWidth="1"/>
    <col min="2" max="2" width="15.140625" customWidth="1"/>
    <col min="3" max="3" width="48.7109375" customWidth="1"/>
    <col min="4" max="4" width="10.85546875" customWidth="1"/>
    <col min="5" max="5" width="35" customWidth="1"/>
    <col min="6" max="6" width="17.140625" customWidth="1"/>
  </cols>
  <sheetData>
    <row r="1" spans="1:6" ht="14.25" customHeight="1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/>
    </row>
    <row r="2" spans="1:6" ht="14.25" customHeight="1">
      <c r="A2" s="4" t="s">
        <v>5</v>
      </c>
      <c r="B2" s="4" t="s">
        <v>6</v>
      </c>
      <c r="C2" s="5" t="s">
        <v>7</v>
      </c>
      <c r="D2" s="6"/>
      <c r="E2" s="4"/>
      <c r="F2" s="4"/>
    </row>
    <row r="3" spans="1:6" ht="14.25" customHeight="1">
      <c r="A3" s="7" t="s">
        <v>8</v>
      </c>
      <c r="B3" s="7" t="s">
        <v>9</v>
      </c>
      <c r="C3" s="8" t="str">
        <f>HYPERLINK("http://jcsm.auburn.edu/","Jule Collins Smith Museum of Fine Art")</f>
        <v>Jule Collins Smith Museum of Fine Art</v>
      </c>
      <c r="D3" s="7" t="s">
        <v>10</v>
      </c>
      <c r="E3" s="4"/>
      <c r="F3" s="4"/>
    </row>
    <row r="4" spans="1:6" ht="14.25" customHeight="1">
      <c r="A4" s="7" t="s">
        <v>8</v>
      </c>
      <c r="B4" s="7" t="s">
        <v>11</v>
      </c>
      <c r="C4" s="8" t="str">
        <f>HYPERLINK("http://www.uab.edu/cas/aeiva/","Abroms-Engel Institute for the Visual Arts (AEIVA), UAB")</f>
        <v>Abroms-Engel Institute for the Visual Arts (AEIVA), UAB</v>
      </c>
      <c r="D4" s="7" t="s">
        <v>10</v>
      </c>
      <c r="E4" s="4"/>
      <c r="F4" s="4"/>
    </row>
    <row r="5" spans="1:6" ht="14.25" customHeight="1">
      <c r="A5" s="4" t="s">
        <v>12</v>
      </c>
      <c r="B5" s="6" t="s">
        <v>13</v>
      </c>
      <c r="C5" s="5" t="s">
        <v>14</v>
      </c>
      <c r="D5" s="4" t="s">
        <v>15</v>
      </c>
      <c r="E5" s="4"/>
      <c r="F5" s="4"/>
    </row>
    <row r="6" spans="1:6" ht="14.25" customHeight="1">
      <c r="A6" s="4" t="s">
        <v>12</v>
      </c>
      <c r="B6" s="4" t="s">
        <v>16</v>
      </c>
      <c r="C6" s="5" t="s">
        <v>17</v>
      </c>
      <c r="D6" s="6" t="s">
        <v>18</v>
      </c>
      <c r="E6" s="4" t="s">
        <v>19</v>
      </c>
      <c r="F6" s="4"/>
    </row>
    <row r="7" spans="1:6" ht="14.25" customHeight="1">
      <c r="A7" s="4" t="s">
        <v>12</v>
      </c>
      <c r="B7" s="4" t="s">
        <v>16</v>
      </c>
      <c r="C7" s="5" t="s">
        <v>20</v>
      </c>
      <c r="D7" s="4" t="s">
        <v>10</v>
      </c>
      <c r="E7" s="4"/>
      <c r="F7" s="4"/>
    </row>
    <row r="8" spans="1:6" ht="14.25" customHeight="1">
      <c r="A8" s="7" t="s">
        <v>12</v>
      </c>
      <c r="B8" s="7" t="s">
        <v>21</v>
      </c>
      <c r="C8" s="8" t="str">
        <f>HYPERLINK("http://www.csuchico.edu/anthmuseum/","Valene L. Smith Museum of Anthropology")</f>
        <v>Valene L. Smith Museum of Anthropology</v>
      </c>
      <c r="D8" s="4"/>
      <c r="E8" s="4"/>
      <c r="F8" s="4"/>
    </row>
    <row r="9" spans="1:6" ht="14.25" customHeight="1">
      <c r="A9" s="4" t="s">
        <v>12</v>
      </c>
      <c r="B9" s="4" t="s">
        <v>22</v>
      </c>
      <c r="C9" s="5" t="s">
        <v>23</v>
      </c>
      <c r="D9" s="4"/>
      <c r="E9" s="4"/>
      <c r="F9" s="4"/>
    </row>
    <row r="10" spans="1:6" ht="14.25" customHeight="1">
      <c r="A10" s="7" t="s">
        <v>12</v>
      </c>
      <c r="B10" s="7" t="s">
        <v>24</v>
      </c>
      <c r="C10" s="8" t="str">
        <f>HYPERLINK("http://arboretum.ucdavis.edu/","UC Davis Arboretum and Public Garden")</f>
        <v>UC Davis Arboretum and Public Garden</v>
      </c>
      <c r="D10" s="7" t="s">
        <v>10</v>
      </c>
      <c r="E10" s="7" t="s">
        <v>25</v>
      </c>
      <c r="F10" s="4"/>
    </row>
    <row r="11" spans="1:6" ht="14.25" customHeight="1">
      <c r="A11" s="4" t="s">
        <v>12</v>
      </c>
      <c r="B11" s="4" t="s">
        <v>26</v>
      </c>
      <c r="C11" s="9" t="s">
        <v>27</v>
      </c>
      <c r="D11" s="4" t="s">
        <v>28</v>
      </c>
      <c r="E11" s="4"/>
      <c r="F11" s="4"/>
    </row>
    <row r="12" spans="1:6" ht="14.25" customHeight="1">
      <c r="A12" s="10" t="s">
        <v>12</v>
      </c>
      <c r="B12" s="10" t="s">
        <v>29</v>
      </c>
      <c r="C12" s="5" t="s">
        <v>30</v>
      </c>
      <c r="D12" s="10" t="s">
        <v>31</v>
      </c>
      <c r="E12" s="11"/>
      <c r="F12" s="4"/>
    </row>
    <row r="13" spans="1:6" ht="14.25" customHeight="1">
      <c r="A13" s="4" t="s">
        <v>12</v>
      </c>
      <c r="B13" s="4" t="s">
        <v>32</v>
      </c>
      <c r="C13" s="5" t="s">
        <v>33</v>
      </c>
      <c r="D13" s="6" t="s">
        <v>34</v>
      </c>
      <c r="E13" s="4"/>
      <c r="F13" s="4"/>
    </row>
    <row r="14" spans="1:6" ht="14.25" customHeight="1">
      <c r="A14" s="4" t="s">
        <v>12</v>
      </c>
      <c r="B14" s="4" t="s">
        <v>35</v>
      </c>
      <c r="C14" s="5" t="s">
        <v>36</v>
      </c>
      <c r="D14" s="6" t="s">
        <v>10</v>
      </c>
      <c r="E14" s="4"/>
      <c r="F14" s="4"/>
    </row>
    <row r="15" spans="1:6" ht="14.25" customHeight="1">
      <c r="A15" s="4" t="s">
        <v>12</v>
      </c>
      <c r="B15" s="4" t="s">
        <v>37</v>
      </c>
      <c r="C15" s="4" t="s">
        <v>38</v>
      </c>
      <c r="D15" s="6"/>
      <c r="E15" s="4"/>
      <c r="F15" s="4"/>
    </row>
    <row r="16" spans="1:6" ht="14.25" customHeight="1">
      <c r="A16" s="6" t="s">
        <v>12</v>
      </c>
      <c r="B16" s="4" t="s">
        <v>37</v>
      </c>
      <c r="C16" s="5" t="s">
        <v>39</v>
      </c>
      <c r="D16" s="4" t="s">
        <v>28</v>
      </c>
      <c r="E16" s="4"/>
      <c r="F16" s="4"/>
    </row>
    <row r="17" spans="1:6" ht="14.25" customHeight="1">
      <c r="A17" s="12" t="s">
        <v>12</v>
      </c>
      <c r="B17" s="12" t="s">
        <v>37</v>
      </c>
      <c r="C17" s="5" t="s">
        <v>40</v>
      </c>
      <c r="D17" s="13"/>
      <c r="E17" s="13"/>
      <c r="F17" s="4"/>
    </row>
    <row r="18" spans="1:6" ht="14.25" customHeight="1">
      <c r="A18" s="10" t="s">
        <v>12</v>
      </c>
      <c r="B18" s="10" t="s">
        <v>37</v>
      </c>
      <c r="C18" s="5" t="s">
        <v>41</v>
      </c>
      <c r="D18" s="11"/>
      <c r="E18" s="11"/>
      <c r="F18" s="4"/>
    </row>
    <row r="19" spans="1:6" ht="14.25" customHeight="1">
      <c r="A19" s="4" t="s">
        <v>12</v>
      </c>
      <c r="B19" s="4" t="s">
        <v>37</v>
      </c>
      <c r="C19" s="5" t="s">
        <v>42</v>
      </c>
      <c r="D19" s="4"/>
      <c r="E19" s="4"/>
      <c r="F19" s="4"/>
    </row>
    <row r="20" spans="1:6" ht="14.25" customHeight="1">
      <c r="A20" s="6" t="s">
        <v>12</v>
      </c>
      <c r="B20" s="4" t="s">
        <v>43</v>
      </c>
      <c r="C20" s="5" t="s">
        <v>44</v>
      </c>
      <c r="D20" s="4" t="s">
        <v>28</v>
      </c>
      <c r="E20" s="4" t="s">
        <v>45</v>
      </c>
      <c r="F20" s="4"/>
    </row>
    <row r="21" spans="1:6" ht="14.25" customHeight="1">
      <c r="A21" s="4" t="s">
        <v>12</v>
      </c>
      <c r="B21" s="6" t="s">
        <v>46</v>
      </c>
      <c r="C21" s="5" t="s">
        <v>47</v>
      </c>
      <c r="D21" s="4" t="s">
        <v>28</v>
      </c>
      <c r="E21" s="4"/>
      <c r="F21" s="4"/>
    </row>
    <row r="22" spans="1:6" ht="14.25" customHeight="1">
      <c r="A22" s="4" t="s">
        <v>12</v>
      </c>
      <c r="B22" s="4" t="s">
        <v>48</v>
      </c>
      <c r="C22" s="5" t="s">
        <v>49</v>
      </c>
      <c r="D22" s="6"/>
      <c r="E22" s="4"/>
      <c r="F22" s="4"/>
    </row>
    <row r="23" spans="1:6" ht="14.25" customHeight="1">
      <c r="A23" s="12" t="s">
        <v>12</v>
      </c>
      <c r="B23" s="12" t="s">
        <v>50</v>
      </c>
      <c r="C23" s="5" t="s">
        <v>51</v>
      </c>
      <c r="D23" s="13"/>
      <c r="E23" s="13"/>
      <c r="F23" s="4"/>
    </row>
    <row r="24" spans="1:6" ht="14.25" customHeight="1">
      <c r="A24" s="4" t="s">
        <v>12</v>
      </c>
      <c r="B24" s="4" t="s">
        <v>52</v>
      </c>
      <c r="C24" s="5" t="s">
        <v>53</v>
      </c>
      <c r="D24" s="4"/>
      <c r="E24" s="4"/>
      <c r="F24" s="4"/>
    </row>
    <row r="25" spans="1:6" ht="14.25" customHeight="1">
      <c r="A25" s="4" t="s">
        <v>12</v>
      </c>
      <c r="B25" s="6" t="s">
        <v>54</v>
      </c>
      <c r="C25" s="5" t="s">
        <v>55</v>
      </c>
      <c r="D25" s="4" t="s">
        <v>28</v>
      </c>
      <c r="E25" s="4"/>
      <c r="F25" s="4"/>
    </row>
    <row r="26" spans="1:6" ht="14.25" customHeight="1">
      <c r="A26" s="4" t="s">
        <v>12</v>
      </c>
      <c r="B26" s="4" t="s">
        <v>56</v>
      </c>
      <c r="C26" s="5" t="s">
        <v>57</v>
      </c>
      <c r="D26" s="6"/>
      <c r="E26" s="4"/>
      <c r="F26" s="4"/>
    </row>
    <row r="27" spans="1:6" ht="14.25" customHeight="1">
      <c r="A27" s="4" t="s">
        <v>12</v>
      </c>
      <c r="B27" s="4" t="s">
        <v>58</v>
      </c>
      <c r="C27" s="5" t="s">
        <v>59</v>
      </c>
      <c r="D27" s="4" t="s">
        <v>10</v>
      </c>
      <c r="E27" s="4"/>
      <c r="F27" s="4"/>
    </row>
    <row r="28" spans="1:6" ht="14.25" customHeight="1">
      <c r="A28" s="7" t="s">
        <v>12</v>
      </c>
      <c r="B28" s="7" t="s">
        <v>58</v>
      </c>
      <c r="C28" s="8" t="str">
        <f>HYPERLINK("http://www.calautomuseum.org/","California Automobile Museum")</f>
        <v>California Automobile Museum</v>
      </c>
      <c r="D28" s="4"/>
      <c r="E28" s="4"/>
      <c r="F28" s="4"/>
    </row>
    <row r="29" spans="1:6" ht="14.25" customHeight="1">
      <c r="A29" s="4" t="s">
        <v>12</v>
      </c>
      <c r="B29" s="4" t="s">
        <v>60</v>
      </c>
      <c r="C29" s="5" t="s">
        <v>61</v>
      </c>
      <c r="D29" s="6" t="s">
        <v>62</v>
      </c>
      <c r="E29" s="4" t="s">
        <v>63</v>
      </c>
      <c r="F29" s="4"/>
    </row>
    <row r="30" spans="1:6" ht="14.25" customHeight="1">
      <c r="A30" s="4" t="s">
        <v>12</v>
      </c>
      <c r="B30" s="4" t="s">
        <v>64</v>
      </c>
      <c r="C30" s="5" t="s">
        <v>65</v>
      </c>
      <c r="D30" s="12" t="s">
        <v>66</v>
      </c>
      <c r="E30" s="4"/>
      <c r="F30" s="4"/>
    </row>
    <row r="31" spans="1:6" ht="14.25" customHeight="1">
      <c r="A31" s="4" t="s">
        <v>12</v>
      </c>
      <c r="B31" s="6" t="s">
        <v>64</v>
      </c>
      <c r="C31" s="5" t="s">
        <v>67</v>
      </c>
      <c r="D31" s="4" t="s">
        <v>68</v>
      </c>
      <c r="E31" s="4"/>
      <c r="F31" s="4"/>
    </row>
    <row r="32" spans="1:6" ht="14.25" customHeight="1">
      <c r="A32" s="4" t="s">
        <v>12</v>
      </c>
      <c r="B32" s="6" t="s">
        <v>64</v>
      </c>
      <c r="C32" s="5" t="s">
        <v>69</v>
      </c>
      <c r="D32" s="13" t="s">
        <v>10</v>
      </c>
      <c r="E32" s="4"/>
      <c r="F32" s="4"/>
    </row>
    <row r="33" spans="1:6" ht="14.25" customHeight="1">
      <c r="A33" s="4" t="s">
        <v>12</v>
      </c>
      <c r="B33" s="4" t="s">
        <v>64</v>
      </c>
      <c r="C33" s="5" t="s">
        <v>70</v>
      </c>
      <c r="D33" s="12" t="s">
        <v>66</v>
      </c>
      <c r="E33" s="4"/>
      <c r="F33" s="4"/>
    </row>
    <row r="34" spans="1:6" ht="14.25" customHeight="1">
      <c r="A34" s="4" t="s">
        <v>12</v>
      </c>
      <c r="B34" s="4" t="s">
        <v>64</v>
      </c>
      <c r="C34" s="5" t="s">
        <v>71</v>
      </c>
      <c r="D34" s="4" t="s">
        <v>66</v>
      </c>
      <c r="E34" s="4"/>
      <c r="F34" s="4"/>
    </row>
    <row r="35" spans="1:6" ht="14.25" customHeight="1">
      <c r="A35" s="4" t="s">
        <v>12</v>
      </c>
      <c r="B35" s="4" t="s">
        <v>64</v>
      </c>
      <c r="C35" s="5" t="s">
        <v>72</v>
      </c>
      <c r="D35" s="6"/>
      <c r="E35" s="4"/>
      <c r="F35" s="4"/>
    </row>
    <row r="36" spans="1:6" ht="14.25" customHeight="1">
      <c r="A36" s="4" t="s">
        <v>12</v>
      </c>
      <c r="B36" s="4" t="s">
        <v>73</v>
      </c>
      <c r="C36" s="5" t="s">
        <v>74</v>
      </c>
      <c r="D36" s="6" t="s">
        <v>75</v>
      </c>
      <c r="E36" s="4"/>
      <c r="F36" s="4"/>
    </row>
    <row r="37" spans="1:6" ht="14.25" customHeight="1">
      <c r="A37" s="4" t="s">
        <v>12</v>
      </c>
      <c r="B37" s="6" t="s">
        <v>73</v>
      </c>
      <c r="C37" s="5" t="s">
        <v>76</v>
      </c>
      <c r="D37" s="4"/>
      <c r="E37" s="4"/>
      <c r="F37" s="4"/>
    </row>
    <row r="38" spans="1:6" ht="14.25" customHeight="1">
      <c r="A38" s="4" t="s">
        <v>12</v>
      </c>
      <c r="B38" s="6" t="s">
        <v>73</v>
      </c>
      <c r="C38" s="5" t="s">
        <v>77</v>
      </c>
      <c r="D38" s="5"/>
      <c r="E38" s="4"/>
      <c r="F38" s="4"/>
    </row>
    <row r="39" spans="1:6" ht="14.25" customHeight="1">
      <c r="A39" s="4" t="s">
        <v>12</v>
      </c>
      <c r="B39" s="4" t="s">
        <v>73</v>
      </c>
      <c r="C39" s="5" t="s">
        <v>78</v>
      </c>
      <c r="D39" s="4" t="s">
        <v>10</v>
      </c>
      <c r="E39" s="4"/>
      <c r="F39" s="4"/>
    </row>
    <row r="40" spans="1:6" ht="14.25" customHeight="1">
      <c r="A40" s="4" t="s">
        <v>12</v>
      </c>
      <c r="B40" s="4" t="s">
        <v>73</v>
      </c>
      <c r="C40" s="5" t="s">
        <v>79</v>
      </c>
      <c r="D40" s="4" t="s">
        <v>10</v>
      </c>
      <c r="E40" s="4"/>
      <c r="F40" s="4"/>
    </row>
    <row r="41" spans="1:6" ht="14.25" customHeight="1">
      <c r="A41" s="4" t="s">
        <v>12</v>
      </c>
      <c r="B41" s="4" t="s">
        <v>73</v>
      </c>
      <c r="C41" s="5" t="s">
        <v>80</v>
      </c>
      <c r="D41" s="6" t="s">
        <v>10</v>
      </c>
      <c r="E41" s="4"/>
      <c r="F41" s="4"/>
    </row>
    <row r="42" spans="1:6" ht="14.25" customHeight="1">
      <c r="A42" s="4" t="s">
        <v>12</v>
      </c>
      <c r="B42" s="4" t="s">
        <v>81</v>
      </c>
      <c r="C42" s="5" t="s">
        <v>82</v>
      </c>
      <c r="D42" s="13"/>
      <c r="E42" s="4"/>
      <c r="F42" s="4"/>
    </row>
    <row r="43" spans="1:6" ht="14.25" customHeight="1">
      <c r="A43" s="6" t="s">
        <v>12</v>
      </c>
      <c r="B43" s="4" t="s">
        <v>81</v>
      </c>
      <c r="C43" s="5" t="s">
        <v>83</v>
      </c>
      <c r="D43" s="4" t="s">
        <v>28</v>
      </c>
      <c r="E43" s="4"/>
      <c r="F43" s="4"/>
    </row>
    <row r="44" spans="1:6" ht="14.25" customHeight="1">
      <c r="A44" s="12" t="s">
        <v>12</v>
      </c>
      <c r="B44" s="12" t="s">
        <v>84</v>
      </c>
      <c r="C44" s="5" t="s">
        <v>85</v>
      </c>
      <c r="D44" s="12" t="s">
        <v>28</v>
      </c>
      <c r="E44" s="13"/>
      <c r="F44" s="4"/>
    </row>
    <row r="45" spans="1:6" ht="14.25" customHeight="1">
      <c r="A45" s="4" t="s">
        <v>12</v>
      </c>
      <c r="B45" s="4" t="s">
        <v>84</v>
      </c>
      <c r="C45" s="9" t="s">
        <v>86</v>
      </c>
      <c r="D45" s="4" t="s">
        <v>28</v>
      </c>
      <c r="E45" s="4" t="s">
        <v>87</v>
      </c>
      <c r="F45" s="4"/>
    </row>
    <row r="46" spans="1:6" ht="14.25" customHeight="1">
      <c r="A46" s="6" t="s">
        <v>12</v>
      </c>
      <c r="B46" s="4" t="s">
        <v>88</v>
      </c>
      <c r="C46" s="5" t="s">
        <v>89</v>
      </c>
      <c r="D46" s="4"/>
      <c r="E46" s="4"/>
      <c r="F46" s="4"/>
    </row>
    <row r="47" spans="1:6" ht="14.25" customHeight="1">
      <c r="A47" s="4" t="s">
        <v>12</v>
      </c>
      <c r="B47" s="4" t="s">
        <v>90</v>
      </c>
      <c r="C47" s="5" t="s">
        <v>91</v>
      </c>
      <c r="D47" s="4" t="s">
        <v>10</v>
      </c>
      <c r="E47" s="4"/>
      <c r="F47" s="4"/>
    </row>
    <row r="48" spans="1:6" ht="14.25" customHeight="1">
      <c r="A48" s="7" t="s">
        <v>12</v>
      </c>
      <c r="B48" s="7" t="s">
        <v>21</v>
      </c>
      <c r="C48" s="8" t="str">
        <f>HYPERLINK("www.janetturner.org","The Janet Turner Print Museum")</f>
        <v>The Janet Turner Print Museum</v>
      </c>
      <c r="D48" s="4"/>
      <c r="E48" s="4"/>
      <c r="F48" s="4"/>
    </row>
    <row r="49" spans="1:6" ht="14.25" customHeight="1">
      <c r="A49" s="7" t="s">
        <v>12</v>
      </c>
      <c r="B49" s="7" t="s">
        <v>92</v>
      </c>
      <c r="C49" s="8" t="str">
        <f>HYPERLINK("www.arboretum.ucsc.edu","UC Santa Cruz Arboretum")</f>
        <v>UC Santa Cruz Arboretum</v>
      </c>
      <c r="D49" s="7" t="s">
        <v>10</v>
      </c>
      <c r="E49" s="4"/>
      <c r="F49" s="4"/>
    </row>
    <row r="50" spans="1:6" ht="14.25" customHeight="1">
      <c r="A50" s="7" t="s">
        <v>12</v>
      </c>
      <c r="B50" s="7" t="s">
        <v>93</v>
      </c>
      <c r="C50" s="8" t="str">
        <f>HYPERLINK("http://oma-online.org/","Oceanside Museum of Art")</f>
        <v>Oceanside Museum of Art</v>
      </c>
      <c r="D50" s="7" t="s">
        <v>10</v>
      </c>
      <c r="E50" s="4"/>
      <c r="F50" s="4"/>
    </row>
    <row r="51" spans="1:6" ht="14.25" customHeight="1">
      <c r="A51" s="7" t="s">
        <v>12</v>
      </c>
      <c r="B51" s="7" t="s">
        <v>94</v>
      </c>
      <c r="C51" s="8" t="str">
        <f>HYPERLINK("www.manettishrem.org","Jan Shrem &amp; Maria Manetti Shrem Museum of Art")</f>
        <v>Jan Shrem &amp; Maria Manetti Shrem Museum of Art</v>
      </c>
      <c r="D51" s="4"/>
      <c r="E51" s="4"/>
      <c r="F51" s="4"/>
    </row>
    <row r="52" spans="1:6" ht="14.25" customHeight="1">
      <c r="A52" s="7" t="s">
        <v>95</v>
      </c>
      <c r="B52" s="7" t="s">
        <v>37</v>
      </c>
      <c r="C52" s="8" t="str">
        <f>HYPERLINK("www.grammymuseum.org/","GRAMMY Museum")</f>
        <v>GRAMMY Museum</v>
      </c>
      <c r="D52" s="4"/>
      <c r="E52" s="4"/>
      <c r="F52" s="4"/>
    </row>
    <row r="53" spans="1:6" ht="14.25" customHeight="1">
      <c r="A53" s="4" t="s">
        <v>96</v>
      </c>
      <c r="B53" s="4" t="s">
        <v>97</v>
      </c>
      <c r="C53" s="5" t="s">
        <v>98</v>
      </c>
      <c r="D53" s="4" t="s">
        <v>10</v>
      </c>
      <c r="E53" s="4"/>
      <c r="F53" s="4"/>
    </row>
    <row r="54" spans="1:6" ht="14.25" customHeight="1">
      <c r="A54" s="7" t="s">
        <v>96</v>
      </c>
      <c r="B54" s="7" t="s">
        <v>99</v>
      </c>
      <c r="C54" s="8" t="str">
        <f>HYPERLINK("http://www.artgalleryofnovascotia.ca/","Art Gallery of Nova Scotia")</f>
        <v>Art Gallery of Nova Scotia</v>
      </c>
      <c r="D54" s="7"/>
      <c r="E54" s="4"/>
      <c r="F54" s="4"/>
    </row>
    <row r="55" spans="1:6" ht="14.25" customHeight="1">
      <c r="A55" s="4" t="s">
        <v>96</v>
      </c>
      <c r="B55" s="4" t="s">
        <v>100</v>
      </c>
      <c r="C55" s="5" t="s">
        <v>101</v>
      </c>
      <c r="D55" s="6"/>
      <c r="E55" s="4"/>
      <c r="F55" s="4"/>
    </row>
    <row r="56" spans="1:6" ht="14.25" customHeight="1">
      <c r="A56" s="4" t="s">
        <v>96</v>
      </c>
      <c r="B56" s="4" t="s">
        <v>100</v>
      </c>
      <c r="C56" s="14" t="s">
        <v>102</v>
      </c>
      <c r="D56" s="4" t="s">
        <v>103</v>
      </c>
      <c r="E56" s="4"/>
      <c r="F56" s="4"/>
    </row>
    <row r="57" spans="1:6" ht="14.25" customHeight="1">
      <c r="A57" s="4" t="s">
        <v>96</v>
      </c>
      <c r="B57" s="6" t="s">
        <v>104</v>
      </c>
      <c r="C57" s="5" t="s">
        <v>105</v>
      </c>
      <c r="D57" s="4"/>
      <c r="E57" s="4"/>
      <c r="F57" s="4"/>
    </row>
    <row r="58" spans="1:6" ht="14.25" customHeight="1">
      <c r="A58" s="10" t="s">
        <v>96</v>
      </c>
      <c r="B58" s="10" t="s">
        <v>106</v>
      </c>
      <c r="C58" s="5" t="s">
        <v>107</v>
      </c>
      <c r="D58" s="10" t="s">
        <v>28</v>
      </c>
      <c r="E58" s="10" t="s">
        <v>108</v>
      </c>
      <c r="F58" s="4"/>
    </row>
    <row r="59" spans="1:6" ht="14.25" customHeight="1">
      <c r="A59" s="4" t="s">
        <v>96</v>
      </c>
      <c r="B59" s="4" t="s">
        <v>106</v>
      </c>
      <c r="C59" s="5" t="s">
        <v>109</v>
      </c>
      <c r="D59" s="4" t="s">
        <v>110</v>
      </c>
      <c r="E59" s="4"/>
      <c r="F59" s="4"/>
    </row>
    <row r="60" spans="1:6" ht="14.25" customHeight="1">
      <c r="A60" s="4" t="s">
        <v>96</v>
      </c>
      <c r="B60" s="4" t="s">
        <v>106</v>
      </c>
      <c r="C60" s="5" t="s">
        <v>111</v>
      </c>
      <c r="D60" s="4" t="s">
        <v>10</v>
      </c>
      <c r="E60" s="4"/>
      <c r="F60" s="4"/>
    </row>
    <row r="61" spans="1:6" ht="14.25" customHeight="1">
      <c r="A61" s="4" t="s">
        <v>96</v>
      </c>
      <c r="B61" s="4" t="s">
        <v>106</v>
      </c>
      <c r="C61" s="5" t="s">
        <v>112</v>
      </c>
      <c r="D61" s="4" t="s">
        <v>28</v>
      </c>
      <c r="E61" s="4"/>
      <c r="F61" s="4"/>
    </row>
    <row r="62" spans="1:6" ht="14.25" customHeight="1">
      <c r="A62" s="4" t="s">
        <v>96</v>
      </c>
      <c r="B62" s="4" t="s">
        <v>106</v>
      </c>
      <c r="C62" s="5" t="s">
        <v>113</v>
      </c>
      <c r="D62" s="6" t="s">
        <v>114</v>
      </c>
      <c r="E62" s="4"/>
      <c r="F62" s="4"/>
    </row>
    <row r="63" spans="1:6" ht="14.25" customHeight="1">
      <c r="A63" s="4" t="s">
        <v>96</v>
      </c>
      <c r="B63" s="4" t="s">
        <v>106</v>
      </c>
      <c r="C63" s="5" t="s">
        <v>115</v>
      </c>
      <c r="D63" s="6" t="s">
        <v>34</v>
      </c>
      <c r="E63" s="4"/>
      <c r="F63" s="4"/>
    </row>
    <row r="64" spans="1:6" ht="14.25" customHeight="1">
      <c r="A64" s="4" t="s">
        <v>96</v>
      </c>
      <c r="B64" s="4" t="s">
        <v>116</v>
      </c>
      <c r="C64" s="9" t="s">
        <v>117</v>
      </c>
      <c r="D64" s="4" t="s">
        <v>118</v>
      </c>
      <c r="E64" s="4" t="s">
        <v>119</v>
      </c>
      <c r="F64" s="4"/>
    </row>
    <row r="65" spans="1:6" ht="14.25" customHeight="1">
      <c r="A65" s="7" t="s">
        <v>96</v>
      </c>
      <c r="B65" s="7" t="s">
        <v>97</v>
      </c>
      <c r="C65" s="7" t="s">
        <v>98</v>
      </c>
      <c r="D65" s="7" t="s">
        <v>10</v>
      </c>
      <c r="E65" s="4"/>
      <c r="F65" s="4"/>
    </row>
    <row r="66" spans="1:6" ht="14.25" customHeight="1">
      <c r="A66" s="7" t="s">
        <v>96</v>
      </c>
      <c r="B66" s="7" t="s">
        <v>100</v>
      </c>
      <c r="C66" s="7" t="s">
        <v>101</v>
      </c>
      <c r="D66" s="4"/>
      <c r="E66" s="4"/>
      <c r="F66" s="4"/>
    </row>
    <row r="67" spans="1:6" ht="14.25" customHeight="1">
      <c r="A67" s="7" t="s">
        <v>96</v>
      </c>
      <c r="B67" s="7" t="s">
        <v>100</v>
      </c>
      <c r="C67" s="7" t="s">
        <v>102</v>
      </c>
      <c r="D67" s="7" t="s">
        <v>120</v>
      </c>
      <c r="E67" s="4"/>
      <c r="F67" s="4"/>
    </row>
    <row r="68" spans="1:6" ht="14.25" customHeight="1">
      <c r="A68" s="7" t="s">
        <v>96</v>
      </c>
      <c r="B68" s="7" t="s">
        <v>104</v>
      </c>
      <c r="C68" s="7" t="s">
        <v>105</v>
      </c>
      <c r="D68" s="4"/>
      <c r="E68" s="4"/>
      <c r="F68" s="4"/>
    </row>
    <row r="69" spans="1:6" ht="14.25" customHeight="1">
      <c r="A69" s="7" t="s">
        <v>96</v>
      </c>
      <c r="B69" s="7" t="s">
        <v>106</v>
      </c>
      <c r="C69" s="7" t="s">
        <v>107</v>
      </c>
      <c r="D69" s="7" t="s">
        <v>28</v>
      </c>
      <c r="E69" s="7" t="s">
        <v>108</v>
      </c>
      <c r="F69" s="4"/>
    </row>
    <row r="70" spans="1:6" ht="14.25" customHeight="1">
      <c r="A70" s="7" t="s">
        <v>96</v>
      </c>
      <c r="B70" s="7" t="s">
        <v>106</v>
      </c>
      <c r="C70" s="7" t="s">
        <v>109</v>
      </c>
      <c r="D70" s="7" t="s">
        <v>110</v>
      </c>
      <c r="E70" s="4"/>
      <c r="F70" s="4"/>
    </row>
    <row r="71" spans="1:6" ht="14.25" customHeight="1">
      <c r="A71" s="7" t="s">
        <v>96</v>
      </c>
      <c r="B71" s="7" t="s">
        <v>106</v>
      </c>
      <c r="C71" s="7" t="s">
        <v>111</v>
      </c>
      <c r="D71" s="7" t="s">
        <v>10</v>
      </c>
      <c r="E71" s="4"/>
      <c r="F71" s="4"/>
    </row>
    <row r="72" spans="1:6" ht="14.25" customHeight="1">
      <c r="A72" s="7" t="s">
        <v>96</v>
      </c>
      <c r="B72" s="7" t="s">
        <v>106</v>
      </c>
      <c r="C72" s="7" t="s">
        <v>112</v>
      </c>
      <c r="D72" s="7" t="s">
        <v>28</v>
      </c>
      <c r="E72" s="4"/>
      <c r="F72" s="4"/>
    </row>
    <row r="73" spans="1:6" ht="14.25" customHeight="1">
      <c r="A73" s="7" t="s">
        <v>96</v>
      </c>
      <c r="B73" s="7" t="s">
        <v>106</v>
      </c>
      <c r="C73" s="7" t="s">
        <v>113</v>
      </c>
      <c r="D73" s="7" t="s">
        <v>110</v>
      </c>
      <c r="E73" s="4"/>
      <c r="F73" s="4"/>
    </row>
    <row r="74" spans="1:6" ht="14.25" customHeight="1">
      <c r="A74" s="7" t="s">
        <v>96</v>
      </c>
      <c r="B74" s="7" t="s">
        <v>106</v>
      </c>
      <c r="C74" s="7" t="s">
        <v>115</v>
      </c>
      <c r="D74" s="7" t="s">
        <v>34</v>
      </c>
      <c r="E74" s="4"/>
      <c r="F74" s="4"/>
    </row>
    <row r="75" spans="1:6" ht="14.25" customHeight="1">
      <c r="A75" s="7" t="s">
        <v>96</v>
      </c>
      <c r="B75" s="7" t="s">
        <v>116</v>
      </c>
      <c r="C75" s="7" t="s">
        <v>117</v>
      </c>
      <c r="D75" s="7" t="s">
        <v>110</v>
      </c>
      <c r="E75" s="7" t="s">
        <v>119</v>
      </c>
      <c r="F75" s="4"/>
    </row>
    <row r="76" spans="1:6" ht="14.25" customHeight="1">
      <c r="A76" s="7" t="s">
        <v>96</v>
      </c>
      <c r="B76" s="7" t="s">
        <v>99</v>
      </c>
      <c r="C76" s="7" t="s">
        <v>121</v>
      </c>
      <c r="D76" s="7" t="s">
        <v>34</v>
      </c>
      <c r="E76" s="4"/>
      <c r="F76" s="4"/>
    </row>
    <row r="77" spans="1:6" ht="14.25" customHeight="1">
      <c r="A77" s="7" t="s">
        <v>96</v>
      </c>
      <c r="B77" s="7" t="s">
        <v>100</v>
      </c>
      <c r="C77" s="8" t="str">
        <f>HYPERLINK("www.mccord-museum.qc.ca/fr/","McCord Museum")</f>
        <v>McCord Museum</v>
      </c>
      <c r="D77" s="4"/>
      <c r="E77" s="4"/>
      <c r="F77" s="4"/>
    </row>
    <row r="78" spans="1:6" ht="14.25" customHeight="1">
      <c r="A78" s="7" t="s">
        <v>96</v>
      </c>
      <c r="B78" s="7" t="s">
        <v>122</v>
      </c>
      <c r="C78" s="8" t="str">
        <f>HYPERLINK("www.artgalleryofmississauga.com","Art Gallery of Mississauga")</f>
        <v>Art Gallery of Mississauga</v>
      </c>
      <c r="D78" s="7" t="s">
        <v>10</v>
      </c>
      <c r="E78" s="4"/>
      <c r="F78" s="4"/>
    </row>
    <row r="79" spans="1:6" ht="14.25" customHeight="1">
      <c r="A79" s="4" t="s">
        <v>123</v>
      </c>
      <c r="B79" s="6" t="s">
        <v>124</v>
      </c>
      <c r="C79" s="5" t="s">
        <v>125</v>
      </c>
      <c r="D79" s="4" t="s">
        <v>28</v>
      </c>
      <c r="E79" s="4"/>
      <c r="F79" s="4"/>
    </row>
    <row r="80" spans="1:6" ht="14.25" customHeight="1">
      <c r="A80" s="7" t="s">
        <v>123</v>
      </c>
      <c r="B80" s="7" t="s">
        <v>126</v>
      </c>
      <c r="C80" s="8" t="str">
        <f>HYPERLINK("https://clyffordstillmuseum.org/","Clyfford Still Museum")</f>
        <v>Clyfford Still Museum</v>
      </c>
      <c r="D80" s="7" t="s">
        <v>34</v>
      </c>
      <c r="E80" s="4"/>
      <c r="F80" s="4"/>
    </row>
    <row r="81" spans="1:6" ht="14.25" customHeight="1">
      <c r="A81" s="12" t="s">
        <v>127</v>
      </c>
      <c r="B81" s="12" t="s">
        <v>128</v>
      </c>
      <c r="C81" s="5" t="s">
        <v>129</v>
      </c>
      <c r="D81" s="13"/>
      <c r="E81" s="13"/>
      <c r="F81" s="4"/>
    </row>
    <row r="82" spans="1:6" ht="14.25" customHeight="1">
      <c r="A82" s="6" t="s">
        <v>127</v>
      </c>
      <c r="B82" s="4" t="s">
        <v>128</v>
      </c>
      <c r="C82" s="5" t="s">
        <v>130</v>
      </c>
      <c r="D82" s="4"/>
      <c r="E82" s="4"/>
      <c r="F82" s="4"/>
    </row>
    <row r="83" spans="1:6" ht="14.25" customHeight="1">
      <c r="A83" s="4" t="s">
        <v>127</v>
      </c>
      <c r="B83" s="4" t="s">
        <v>131</v>
      </c>
      <c r="C83" s="15" t="s">
        <v>132</v>
      </c>
      <c r="D83" s="4"/>
      <c r="E83" s="4"/>
      <c r="F83" s="4"/>
    </row>
    <row r="84" spans="1:6" ht="14.25" customHeight="1">
      <c r="A84" s="7" t="s">
        <v>127</v>
      </c>
      <c r="B84" s="7" t="s">
        <v>128</v>
      </c>
      <c r="C84" s="8" t="str">
        <f>HYPERLINK("http://artgallery.yale.edu/","Yale University Art Gallery")</f>
        <v>Yale University Art Gallery</v>
      </c>
      <c r="D84" s="7" t="s">
        <v>10</v>
      </c>
      <c r="E84" s="4"/>
      <c r="F84" s="4"/>
    </row>
    <row r="85" spans="1:6" ht="14.25" customHeight="1">
      <c r="A85" s="4" t="s">
        <v>133</v>
      </c>
      <c r="B85" s="4" t="s">
        <v>134</v>
      </c>
      <c r="C85" s="5" t="s">
        <v>135</v>
      </c>
      <c r="D85" s="4" t="s">
        <v>10</v>
      </c>
      <c r="E85" s="4"/>
      <c r="F85" s="4"/>
    </row>
    <row r="86" spans="1:6" ht="14.25" customHeight="1">
      <c r="A86" s="4" t="s">
        <v>133</v>
      </c>
      <c r="B86" s="4" t="s">
        <v>134</v>
      </c>
      <c r="C86" s="5" t="s">
        <v>136</v>
      </c>
      <c r="D86" s="4"/>
      <c r="E86" s="4"/>
      <c r="F86" s="4"/>
    </row>
    <row r="87" spans="1:6" ht="14.25" customHeight="1">
      <c r="A87" s="4" t="s">
        <v>133</v>
      </c>
      <c r="B87" s="4" t="s">
        <v>134</v>
      </c>
      <c r="C87" s="5" t="s">
        <v>137</v>
      </c>
      <c r="D87" s="6" t="s">
        <v>75</v>
      </c>
      <c r="E87" s="4"/>
      <c r="F87" s="4"/>
    </row>
    <row r="88" spans="1:6" ht="14.25" customHeight="1">
      <c r="A88" s="4" t="s">
        <v>133</v>
      </c>
      <c r="B88" s="4" t="s">
        <v>134</v>
      </c>
      <c r="C88" s="5" t="s">
        <v>138</v>
      </c>
      <c r="D88" s="4"/>
      <c r="E88" s="4"/>
      <c r="F88" s="4"/>
    </row>
    <row r="89" spans="1:6" ht="12" customHeight="1">
      <c r="A89" s="4" t="s">
        <v>133</v>
      </c>
      <c r="B89" s="4" t="s">
        <v>134</v>
      </c>
      <c r="C89" s="5" t="s">
        <v>139</v>
      </c>
      <c r="D89" s="6"/>
      <c r="E89" s="4"/>
      <c r="F89" s="4"/>
    </row>
    <row r="90" spans="1:6" ht="14.25" customHeight="1">
      <c r="A90" s="4" t="s">
        <v>133</v>
      </c>
      <c r="B90" s="4" t="s">
        <v>134</v>
      </c>
      <c r="C90" s="5" t="s">
        <v>140</v>
      </c>
      <c r="D90" s="4" t="s">
        <v>10</v>
      </c>
      <c r="E90" s="4" t="s">
        <v>141</v>
      </c>
      <c r="F90" s="4"/>
    </row>
    <row r="91" spans="1:6" ht="14.25" customHeight="1">
      <c r="A91" s="6" t="s">
        <v>142</v>
      </c>
      <c r="B91" s="4" t="s">
        <v>143</v>
      </c>
      <c r="C91" s="5" t="s">
        <v>144</v>
      </c>
      <c r="D91" s="4" t="s">
        <v>28</v>
      </c>
      <c r="E91" s="4"/>
      <c r="F91" s="4"/>
    </row>
    <row r="92" spans="1:6" ht="14.25" customHeight="1">
      <c r="A92" s="4" t="s">
        <v>142</v>
      </c>
      <c r="B92" s="4" t="s">
        <v>145</v>
      </c>
      <c r="C92" s="5" t="s">
        <v>146</v>
      </c>
      <c r="D92" s="6" t="s">
        <v>75</v>
      </c>
      <c r="E92" s="4"/>
      <c r="F92" s="4"/>
    </row>
    <row r="93" spans="1:6" ht="14.25" customHeight="1">
      <c r="A93" s="4" t="s">
        <v>147</v>
      </c>
      <c r="B93" s="4" t="s">
        <v>148</v>
      </c>
      <c r="C93" s="5" t="s">
        <v>149</v>
      </c>
      <c r="D93" s="13"/>
      <c r="E93" s="4"/>
      <c r="F93" s="4"/>
    </row>
    <row r="94" spans="1:6" ht="14.25" customHeight="1">
      <c r="A94" s="4" t="s">
        <v>147</v>
      </c>
      <c r="B94" s="4" t="s">
        <v>150</v>
      </c>
      <c r="C94" s="5" t="s">
        <v>151</v>
      </c>
      <c r="D94" s="4"/>
      <c r="E94" s="4"/>
      <c r="F94" s="4"/>
    </row>
    <row r="95" spans="1:6" ht="14.25" customHeight="1">
      <c r="A95" s="4" t="s">
        <v>147</v>
      </c>
      <c r="B95" s="4" t="s">
        <v>152</v>
      </c>
      <c r="C95" s="5" t="s">
        <v>153</v>
      </c>
      <c r="D95" s="4" t="s">
        <v>10</v>
      </c>
      <c r="E95" s="4"/>
      <c r="F95" s="4"/>
    </row>
    <row r="96" spans="1:6" ht="14.25" customHeight="1">
      <c r="A96" s="4" t="s">
        <v>147</v>
      </c>
      <c r="B96" s="4" t="s">
        <v>152</v>
      </c>
      <c r="C96" s="5" t="s">
        <v>154</v>
      </c>
      <c r="D96" s="4" t="s">
        <v>10</v>
      </c>
      <c r="E96" s="4"/>
      <c r="F96" s="4"/>
    </row>
    <row r="97" spans="1:6" ht="14.25" customHeight="1">
      <c r="A97" s="4" t="s">
        <v>147</v>
      </c>
      <c r="B97" s="6" t="s">
        <v>155</v>
      </c>
      <c r="C97" s="5" t="s">
        <v>156</v>
      </c>
      <c r="D97" s="13"/>
      <c r="E97" s="4"/>
      <c r="F97" s="4"/>
    </row>
    <row r="98" spans="1:6" ht="14.25" customHeight="1">
      <c r="A98" s="12" t="s">
        <v>147</v>
      </c>
      <c r="B98" s="12" t="s">
        <v>157</v>
      </c>
      <c r="C98" s="5" t="s">
        <v>158</v>
      </c>
      <c r="D98" s="13"/>
      <c r="E98" s="12" t="s">
        <v>159</v>
      </c>
      <c r="F98" s="4"/>
    </row>
    <row r="99" spans="1:6" ht="14.25" customHeight="1">
      <c r="A99" s="4" t="s">
        <v>147</v>
      </c>
      <c r="B99" s="4" t="s">
        <v>160</v>
      </c>
      <c r="C99" s="5" t="s">
        <v>161</v>
      </c>
      <c r="D99" s="4" t="s">
        <v>10</v>
      </c>
      <c r="E99" s="4"/>
      <c r="F99" s="4"/>
    </row>
    <row r="100" spans="1:6" ht="14.25" customHeight="1">
      <c r="A100" s="4" t="s">
        <v>147</v>
      </c>
      <c r="B100" s="4" t="s">
        <v>162</v>
      </c>
      <c r="C100" s="5" t="s">
        <v>163</v>
      </c>
      <c r="D100" s="4" t="s">
        <v>28</v>
      </c>
      <c r="E100" s="4"/>
      <c r="F100" s="4"/>
    </row>
    <row r="101" spans="1:6" ht="14.25" customHeight="1">
      <c r="A101" s="4" t="s">
        <v>147</v>
      </c>
      <c r="B101" s="4" t="s">
        <v>164</v>
      </c>
      <c r="C101" s="5" t="s">
        <v>165</v>
      </c>
      <c r="D101" s="6" t="s">
        <v>34</v>
      </c>
      <c r="E101" s="4"/>
      <c r="F101" s="4"/>
    </row>
    <row r="102" spans="1:6" ht="14.25" customHeight="1">
      <c r="A102" s="4" t="s">
        <v>147</v>
      </c>
      <c r="B102" s="4" t="s">
        <v>166</v>
      </c>
      <c r="C102" s="5" t="s">
        <v>167</v>
      </c>
      <c r="D102" s="6" t="s">
        <v>18</v>
      </c>
      <c r="E102" s="4"/>
      <c r="F102" s="4"/>
    </row>
    <row r="103" spans="1:6" ht="14.25" customHeight="1">
      <c r="A103" s="4" t="s">
        <v>147</v>
      </c>
      <c r="B103" s="4" t="s">
        <v>168</v>
      </c>
      <c r="C103" s="5" t="s">
        <v>169</v>
      </c>
      <c r="D103" s="6" t="s">
        <v>75</v>
      </c>
      <c r="E103" s="4"/>
      <c r="F103" s="4"/>
    </row>
    <row r="104" spans="1:6" ht="14.25" customHeight="1">
      <c r="A104" s="4" t="s">
        <v>147</v>
      </c>
      <c r="B104" s="4" t="s">
        <v>170</v>
      </c>
      <c r="C104" s="5" t="s">
        <v>171</v>
      </c>
      <c r="D104" s="6" t="s">
        <v>34</v>
      </c>
      <c r="E104" s="4"/>
      <c r="F104" s="4"/>
    </row>
    <row r="105" spans="1:6" ht="14.25" customHeight="1">
      <c r="A105" s="7" t="s">
        <v>147</v>
      </c>
      <c r="B105" s="7" t="s">
        <v>172</v>
      </c>
      <c r="C105" s="8" t="str">
        <f>HYPERLINK("www.ringling.org","The John &amp; Mable Ringling Museum of Art")</f>
        <v>The John &amp; Mable Ringling Museum of Art</v>
      </c>
      <c r="D105" s="4"/>
      <c r="E105" s="4"/>
      <c r="F105" s="4"/>
    </row>
    <row r="106" spans="1:6" ht="12" customHeight="1">
      <c r="A106" s="7" t="s">
        <v>147</v>
      </c>
      <c r="B106" s="7" t="s">
        <v>173</v>
      </c>
      <c r="C106" s="8" t="str">
        <f>HYPERLINK("http://historicspanishpoint.org/","Historic Spanish Point")</f>
        <v>Historic Spanish Point</v>
      </c>
      <c r="D106" s="4"/>
      <c r="E106" s="4"/>
      <c r="F106" s="4"/>
    </row>
    <row r="107" spans="1:6" ht="14.25" customHeight="1">
      <c r="A107" s="4" t="s">
        <v>174</v>
      </c>
      <c r="B107" s="6" t="s">
        <v>175</v>
      </c>
      <c r="C107" s="5" t="s">
        <v>176</v>
      </c>
      <c r="D107" s="4" t="s">
        <v>28</v>
      </c>
      <c r="E107" s="4"/>
      <c r="F107" s="4"/>
    </row>
    <row r="108" spans="1:6" ht="14.25" customHeight="1">
      <c r="A108" s="4" t="s">
        <v>174</v>
      </c>
      <c r="B108" s="4" t="s">
        <v>177</v>
      </c>
      <c r="C108" s="5" t="s">
        <v>178</v>
      </c>
      <c r="D108" s="4"/>
      <c r="E108" s="4"/>
      <c r="F108" s="4"/>
    </row>
    <row r="109" spans="1:6" ht="14.25" customHeight="1">
      <c r="A109" s="4" t="s">
        <v>174</v>
      </c>
      <c r="B109" s="6" t="s">
        <v>179</v>
      </c>
      <c r="C109" s="5" t="s">
        <v>180</v>
      </c>
      <c r="D109" s="4"/>
      <c r="E109" s="4"/>
      <c r="F109" s="4"/>
    </row>
    <row r="110" spans="1:6" ht="14.25" customHeight="1">
      <c r="A110" s="4" t="s">
        <v>174</v>
      </c>
      <c r="B110" s="4" t="s">
        <v>179</v>
      </c>
      <c r="C110" s="5" t="s">
        <v>181</v>
      </c>
      <c r="D110" s="4" t="s">
        <v>28</v>
      </c>
      <c r="E110" s="4"/>
      <c r="F110" s="4"/>
    </row>
    <row r="111" spans="1:6" ht="14.25" customHeight="1">
      <c r="A111" s="12" t="s">
        <v>174</v>
      </c>
      <c r="B111" s="12" t="s">
        <v>179</v>
      </c>
      <c r="C111" s="5" t="s">
        <v>182</v>
      </c>
      <c r="D111" s="12" t="s">
        <v>28</v>
      </c>
      <c r="E111" s="13"/>
      <c r="F111" s="4"/>
    </row>
    <row r="112" spans="1:6" ht="14.25" customHeight="1">
      <c r="A112" s="4" t="s">
        <v>174</v>
      </c>
      <c r="B112" s="6" t="s">
        <v>179</v>
      </c>
      <c r="C112" s="5" t="s">
        <v>183</v>
      </c>
      <c r="D112" s="4" t="s">
        <v>15</v>
      </c>
      <c r="E112" s="4"/>
      <c r="F112" s="4"/>
    </row>
    <row r="113" spans="1:6" ht="14.25" customHeight="1">
      <c r="A113" s="4" t="s">
        <v>174</v>
      </c>
      <c r="B113" s="4" t="s">
        <v>179</v>
      </c>
      <c r="C113" s="5" t="s">
        <v>184</v>
      </c>
      <c r="D113" s="6" t="s">
        <v>103</v>
      </c>
      <c r="E113" s="4" t="s">
        <v>185</v>
      </c>
      <c r="F113" s="4"/>
    </row>
    <row r="114" spans="1:6" ht="14.25" customHeight="1">
      <c r="A114" s="4" t="s">
        <v>174</v>
      </c>
      <c r="B114" s="4" t="s">
        <v>186</v>
      </c>
      <c r="C114" s="5" t="s">
        <v>187</v>
      </c>
      <c r="D114" s="4"/>
      <c r="E114" s="4"/>
      <c r="F114" s="4"/>
    </row>
    <row r="115" spans="1:6" ht="14.25" customHeight="1">
      <c r="A115" s="4" t="s">
        <v>174</v>
      </c>
      <c r="B115" s="4" t="s">
        <v>188</v>
      </c>
      <c r="C115" s="5" t="s">
        <v>189</v>
      </c>
      <c r="D115" s="4" t="s">
        <v>10</v>
      </c>
      <c r="E115" s="4"/>
      <c r="F115" s="4"/>
    </row>
    <row r="116" spans="1:6" ht="14.25" customHeight="1">
      <c r="A116" s="4" t="s">
        <v>174</v>
      </c>
      <c r="B116" s="4" t="s">
        <v>190</v>
      </c>
      <c r="C116" s="5" t="s">
        <v>191</v>
      </c>
      <c r="D116" s="4"/>
      <c r="E116" s="4"/>
      <c r="F116" s="4"/>
    </row>
    <row r="117" spans="1:6" ht="14.25" customHeight="1">
      <c r="A117" s="7" t="s">
        <v>174</v>
      </c>
      <c r="B117" s="7" t="s">
        <v>192</v>
      </c>
      <c r="C117" s="8" t="str">
        <f>HYPERLINK("https://gwinnettehc.org/","Environmental &amp; Heritage Center")</f>
        <v>Environmental &amp; Heritage Center</v>
      </c>
      <c r="D117" s="4"/>
      <c r="E117" s="4"/>
      <c r="F117" s="4"/>
    </row>
    <row r="118" spans="1:6" ht="14.25" customHeight="1">
      <c r="A118" s="4" t="s">
        <v>193</v>
      </c>
      <c r="B118" s="4" t="s">
        <v>194</v>
      </c>
      <c r="C118" s="5" t="s">
        <v>195</v>
      </c>
      <c r="D118" s="4"/>
      <c r="E118" s="4"/>
      <c r="F118" s="4"/>
    </row>
    <row r="119" spans="1:6" ht="14.25" customHeight="1">
      <c r="A119" s="10" t="s">
        <v>193</v>
      </c>
      <c r="B119" s="10" t="s">
        <v>196</v>
      </c>
      <c r="C119" s="5" t="s">
        <v>197</v>
      </c>
      <c r="D119" s="10" t="s">
        <v>28</v>
      </c>
      <c r="E119" s="11"/>
      <c r="F119" s="4"/>
    </row>
    <row r="120" spans="1:6" ht="14.25" customHeight="1">
      <c r="A120" s="4" t="s">
        <v>193</v>
      </c>
      <c r="B120" s="4" t="s">
        <v>198</v>
      </c>
      <c r="C120" s="5" t="s">
        <v>199</v>
      </c>
      <c r="D120" s="4" t="s">
        <v>18</v>
      </c>
      <c r="E120" s="4" t="s">
        <v>200</v>
      </c>
      <c r="F120" s="4"/>
    </row>
    <row r="121" spans="1:6" ht="14.25" customHeight="1">
      <c r="A121" s="4" t="s">
        <v>193</v>
      </c>
      <c r="B121" s="4" t="s">
        <v>201</v>
      </c>
      <c r="C121" s="5" t="s">
        <v>202</v>
      </c>
      <c r="D121" s="4" t="s">
        <v>10</v>
      </c>
      <c r="E121" s="4"/>
      <c r="F121" s="4"/>
    </row>
    <row r="122" spans="1:6" ht="14.25" customHeight="1">
      <c r="A122" s="4" t="s">
        <v>203</v>
      </c>
      <c r="B122" s="4" t="s">
        <v>204</v>
      </c>
      <c r="C122" s="5" t="s">
        <v>205</v>
      </c>
      <c r="D122" s="4"/>
      <c r="E122" s="4"/>
      <c r="F122" s="4"/>
    </row>
    <row r="123" spans="1:6" ht="14.25" customHeight="1">
      <c r="A123" s="10" t="s">
        <v>203</v>
      </c>
      <c r="B123" s="10" t="s">
        <v>204</v>
      </c>
      <c r="C123" s="5" t="s">
        <v>206</v>
      </c>
      <c r="D123" s="10" t="s">
        <v>10</v>
      </c>
      <c r="E123" s="11"/>
      <c r="F123" s="4"/>
    </row>
    <row r="124" spans="1:6" ht="14.25" customHeight="1">
      <c r="A124" s="4" t="s">
        <v>203</v>
      </c>
      <c r="B124" s="4" t="s">
        <v>204</v>
      </c>
      <c r="C124" s="5" t="s">
        <v>207</v>
      </c>
      <c r="D124" s="6"/>
      <c r="E124" s="4"/>
      <c r="F124" s="4"/>
    </row>
    <row r="125" spans="1:6" ht="14.25" customHeight="1">
      <c r="A125" s="4" t="s">
        <v>203</v>
      </c>
      <c r="B125" s="4" t="s">
        <v>204</v>
      </c>
      <c r="C125" s="5" t="s">
        <v>208</v>
      </c>
      <c r="D125" s="4"/>
      <c r="E125" s="4"/>
      <c r="F125" s="4"/>
    </row>
    <row r="126" spans="1:6" ht="14.25" customHeight="1">
      <c r="A126" s="12" t="s">
        <v>203</v>
      </c>
      <c r="B126" s="12" t="s">
        <v>204</v>
      </c>
      <c r="C126" s="5" t="s">
        <v>209</v>
      </c>
      <c r="D126" s="12" t="s">
        <v>28</v>
      </c>
      <c r="E126" s="13"/>
      <c r="F126" s="4"/>
    </row>
    <row r="127" spans="1:6" ht="14.25" customHeight="1">
      <c r="A127" s="4" t="s">
        <v>203</v>
      </c>
      <c r="B127" s="4" t="s">
        <v>210</v>
      </c>
      <c r="C127" s="5" t="s">
        <v>211</v>
      </c>
      <c r="D127" s="6" t="s">
        <v>75</v>
      </c>
      <c r="E127" s="4"/>
      <c r="F127" s="4"/>
    </row>
    <row r="128" spans="1:6" ht="14.25" customHeight="1">
      <c r="A128" s="4" t="s">
        <v>203</v>
      </c>
      <c r="B128" s="4" t="s">
        <v>212</v>
      </c>
      <c r="C128" s="9" t="s">
        <v>213</v>
      </c>
      <c r="D128" s="4"/>
      <c r="E128" s="4"/>
      <c r="F128" s="4"/>
    </row>
    <row r="129" spans="1:6" ht="14.25" customHeight="1">
      <c r="A129" s="4" t="s">
        <v>203</v>
      </c>
      <c r="B129" s="4" t="s">
        <v>214</v>
      </c>
      <c r="C129" s="9" t="s">
        <v>215</v>
      </c>
      <c r="D129" s="4" t="s">
        <v>34</v>
      </c>
      <c r="E129" s="4"/>
      <c r="F129" s="4"/>
    </row>
    <row r="130" spans="1:6" ht="14.25" customHeight="1">
      <c r="A130" s="7" t="s">
        <v>203</v>
      </c>
      <c r="B130" s="7" t="s">
        <v>204</v>
      </c>
      <c r="C130" s="8" t="str">
        <f>HYPERLINK("http://www.dusablemuseum.org/","DuSable Museum of African Ameican History")</f>
        <v>DuSable Museum of African Ameican History</v>
      </c>
      <c r="D130" s="7" t="s">
        <v>10</v>
      </c>
      <c r="E130" s="4"/>
      <c r="F130" s="4"/>
    </row>
    <row r="131" spans="1:6" ht="14.25" customHeight="1">
      <c r="A131" s="4" t="s">
        <v>216</v>
      </c>
      <c r="B131" s="4" t="s">
        <v>217</v>
      </c>
      <c r="C131" s="5" t="s">
        <v>218</v>
      </c>
      <c r="D131" s="6" t="s">
        <v>10</v>
      </c>
      <c r="E131" s="4"/>
      <c r="F131" s="4"/>
    </row>
    <row r="132" spans="1:6" ht="14.25" customHeight="1">
      <c r="A132" s="7" t="s">
        <v>216</v>
      </c>
      <c r="B132" s="7" t="s">
        <v>219</v>
      </c>
      <c r="C132" s="8" t="str">
        <f>HYPERLINK("http://sniteartmuseum.nd.edu/","Snite Museum of Art, University of Notre Dame")</f>
        <v>Snite Museum of Art, University of Notre Dame</v>
      </c>
      <c r="D132" s="7" t="s">
        <v>10</v>
      </c>
      <c r="E132" s="4"/>
      <c r="F132" s="4"/>
    </row>
    <row r="133" spans="1:6" ht="14.25" customHeight="1">
      <c r="A133" s="4" t="s">
        <v>216</v>
      </c>
      <c r="B133" s="4" t="s">
        <v>220</v>
      </c>
      <c r="C133" s="5" t="s">
        <v>221</v>
      </c>
      <c r="D133" s="6"/>
      <c r="E133" s="4"/>
      <c r="F133" s="4"/>
    </row>
    <row r="134" spans="1:6" ht="14.25" customHeight="1">
      <c r="A134" s="7" t="s">
        <v>216</v>
      </c>
      <c r="B134" s="7" t="s">
        <v>222</v>
      </c>
      <c r="C134" s="16" t="s">
        <v>223</v>
      </c>
      <c r="D134" s="7" t="s">
        <v>224</v>
      </c>
      <c r="E134" s="4"/>
      <c r="F134" s="4"/>
    </row>
    <row r="135" spans="1:6" ht="14.25" customHeight="1">
      <c r="A135" s="7" t="s">
        <v>216</v>
      </c>
      <c r="B135" s="7" t="s">
        <v>217</v>
      </c>
      <c r="C135" s="8" t="str">
        <f>HYPERLINK("http://indplsartcenter.org/","Indianapolis Art Center")</f>
        <v>Indianapolis Art Center</v>
      </c>
      <c r="D135" s="4"/>
      <c r="E135" s="4"/>
      <c r="F135" s="4"/>
    </row>
    <row r="136" spans="1:6" ht="14.25" customHeight="1">
      <c r="A136" s="4" t="s">
        <v>225</v>
      </c>
      <c r="B136" s="6" t="s">
        <v>226</v>
      </c>
      <c r="C136" s="5" t="s">
        <v>227</v>
      </c>
      <c r="D136" s="13"/>
      <c r="E136" s="4"/>
      <c r="F136" s="4"/>
    </row>
    <row r="137" spans="1:6" ht="14.25" customHeight="1">
      <c r="A137" s="7" t="s">
        <v>225</v>
      </c>
      <c r="B137" s="7" t="s">
        <v>228</v>
      </c>
      <c r="C137" s="8" t="str">
        <f>HYPERLINK("http://www.spencerart.ku.edu/","Spencer Museum of Art")</f>
        <v>Spencer Museum of Art</v>
      </c>
      <c r="D137" s="7" t="s">
        <v>10</v>
      </c>
      <c r="E137" s="4"/>
      <c r="F137" s="4"/>
    </row>
    <row r="138" spans="1:6" ht="14.25" customHeight="1">
      <c r="A138" s="4" t="s">
        <v>229</v>
      </c>
      <c r="B138" s="4" t="s">
        <v>230</v>
      </c>
      <c r="C138" s="5" t="s">
        <v>231</v>
      </c>
      <c r="D138" s="4"/>
      <c r="E138" s="4"/>
      <c r="F138" s="4"/>
    </row>
    <row r="139" spans="1:6" ht="14.25" customHeight="1">
      <c r="A139" s="7" t="s">
        <v>229</v>
      </c>
      <c r="B139" s="7" t="s">
        <v>232</v>
      </c>
      <c r="C139" s="8" t="str">
        <f>HYPERLINK("www.hopewellmuseum.org","Hopewell Museum / Historic Paris Bourbon County")</f>
        <v>Hopewell Museum / Historic Paris Bourbon County</v>
      </c>
      <c r="D139" s="4"/>
      <c r="E139" s="4"/>
      <c r="F139" s="4"/>
    </row>
    <row r="140" spans="1:6" ht="14.25" customHeight="1">
      <c r="A140" s="7" t="s">
        <v>233</v>
      </c>
      <c r="B140" s="7" t="s">
        <v>234</v>
      </c>
      <c r="C140" s="8" t="str">
        <f>HYPERLINK("www.noma.org","New Orleans Museum of Art")</f>
        <v>New Orleans Museum of Art</v>
      </c>
      <c r="D140" s="7" t="s">
        <v>235</v>
      </c>
      <c r="E140" s="4"/>
      <c r="F140" s="4"/>
    </row>
    <row r="141" spans="1:6" ht="14.25" customHeight="1">
      <c r="A141" s="4" t="s">
        <v>236</v>
      </c>
      <c r="B141" s="4" t="s">
        <v>237</v>
      </c>
      <c r="C141" s="5" t="s">
        <v>238</v>
      </c>
      <c r="D141" s="6" t="s">
        <v>10</v>
      </c>
      <c r="E141" s="4"/>
      <c r="F141" s="4"/>
    </row>
    <row r="142" spans="1:6" ht="14.25" customHeight="1">
      <c r="A142" s="12" t="s">
        <v>236</v>
      </c>
      <c r="B142" s="12" t="s">
        <v>239</v>
      </c>
      <c r="C142" s="5" t="s">
        <v>240</v>
      </c>
      <c r="D142" s="12" t="s">
        <v>241</v>
      </c>
      <c r="E142" s="17" t="s">
        <v>242</v>
      </c>
      <c r="F142" s="4"/>
    </row>
    <row r="143" spans="1:6" ht="14.25" customHeight="1">
      <c r="A143" s="4" t="s">
        <v>236</v>
      </c>
      <c r="B143" s="4" t="s">
        <v>243</v>
      </c>
      <c r="C143" s="5" t="s">
        <v>244</v>
      </c>
      <c r="D143" s="4" t="s">
        <v>28</v>
      </c>
      <c r="E143" s="4"/>
      <c r="F143" s="4"/>
    </row>
    <row r="144" spans="1:6" ht="14.25" customHeight="1">
      <c r="A144" s="4" t="s">
        <v>236</v>
      </c>
      <c r="B144" s="4" t="s">
        <v>245</v>
      </c>
      <c r="C144" s="5" t="s">
        <v>246</v>
      </c>
      <c r="D144" s="4" t="s">
        <v>75</v>
      </c>
      <c r="E144" s="4"/>
      <c r="F144" s="4"/>
    </row>
    <row r="145" spans="1:6" ht="14.25" customHeight="1">
      <c r="A145" s="4" t="s">
        <v>236</v>
      </c>
      <c r="B145" s="4" t="s">
        <v>245</v>
      </c>
      <c r="C145" s="5" t="s">
        <v>246</v>
      </c>
      <c r="D145" s="4" t="s">
        <v>66</v>
      </c>
      <c r="E145" s="4"/>
      <c r="F145" s="4"/>
    </row>
    <row r="146" spans="1:6" ht="14.25" customHeight="1">
      <c r="A146" s="4" t="s">
        <v>236</v>
      </c>
      <c r="B146" s="4" t="s">
        <v>247</v>
      </c>
      <c r="C146" s="5" t="s">
        <v>248</v>
      </c>
      <c r="D146" s="6" t="s">
        <v>10</v>
      </c>
      <c r="E146" s="4"/>
      <c r="F146" s="4"/>
    </row>
    <row r="147" spans="1:6" ht="14.25" customHeight="1">
      <c r="A147" s="4" t="s">
        <v>236</v>
      </c>
      <c r="B147" s="4" t="s">
        <v>249</v>
      </c>
      <c r="C147" s="5" t="s">
        <v>250</v>
      </c>
      <c r="D147" s="4" t="s">
        <v>28</v>
      </c>
      <c r="E147" s="4"/>
      <c r="F147" s="4"/>
    </row>
    <row r="148" spans="1:6" ht="14.25" customHeight="1">
      <c r="A148" s="4" t="s">
        <v>236</v>
      </c>
      <c r="B148" s="4" t="s">
        <v>251</v>
      </c>
      <c r="C148" s="5" t="s">
        <v>252</v>
      </c>
      <c r="D148" s="4" t="s">
        <v>66</v>
      </c>
      <c r="E148" s="4"/>
      <c r="F148" s="4"/>
    </row>
    <row r="149" spans="1:6" ht="14.25" customHeight="1">
      <c r="A149" s="12" t="s">
        <v>236</v>
      </c>
      <c r="B149" s="12" t="s">
        <v>253</v>
      </c>
      <c r="C149" s="5" t="s">
        <v>254</v>
      </c>
      <c r="D149" s="13"/>
      <c r="E149" s="13"/>
      <c r="F149" s="4"/>
    </row>
    <row r="150" spans="1:6" ht="14.25" customHeight="1">
      <c r="A150" s="4" t="s">
        <v>236</v>
      </c>
      <c r="B150" s="4" t="s">
        <v>255</v>
      </c>
      <c r="C150" s="5" t="s">
        <v>256</v>
      </c>
      <c r="D150" s="6" t="s">
        <v>10</v>
      </c>
      <c r="E150" s="4"/>
      <c r="F150" s="4"/>
    </row>
    <row r="151" spans="1:6" ht="14.25" customHeight="1">
      <c r="A151" s="12" t="s">
        <v>236</v>
      </c>
      <c r="B151" s="12" t="s">
        <v>255</v>
      </c>
      <c r="C151" s="5" t="s">
        <v>257</v>
      </c>
      <c r="D151" s="13"/>
      <c r="E151" s="13"/>
      <c r="F151" s="4"/>
    </row>
    <row r="152" spans="1:6" ht="14.25" customHeight="1">
      <c r="A152" s="6" t="s">
        <v>236</v>
      </c>
      <c r="B152" s="4" t="s">
        <v>258</v>
      </c>
      <c r="C152" s="5" t="s">
        <v>259</v>
      </c>
      <c r="D152" s="4" t="s">
        <v>260</v>
      </c>
      <c r="E152" s="4" t="s">
        <v>261</v>
      </c>
      <c r="F152" s="4"/>
    </row>
    <row r="153" spans="1:6" ht="14.25" customHeight="1">
      <c r="A153" s="7" t="s">
        <v>236</v>
      </c>
      <c r="B153" s="7" t="s">
        <v>262</v>
      </c>
      <c r="C153" s="8" t="str">
        <f>HYPERLINK("www.thedavis.org","Davis Museum at Wellesley College")</f>
        <v>Davis Museum at Wellesley College</v>
      </c>
      <c r="D153" s="7" t="s">
        <v>10</v>
      </c>
      <c r="E153" s="4"/>
      <c r="F153" s="4"/>
    </row>
    <row r="154" spans="1:6" ht="14.25" customHeight="1">
      <c r="A154" s="4" t="s">
        <v>263</v>
      </c>
      <c r="B154" s="4" t="s">
        <v>264</v>
      </c>
      <c r="C154" s="5" t="s">
        <v>265</v>
      </c>
      <c r="D154" s="6" t="s">
        <v>34</v>
      </c>
      <c r="E154" s="4"/>
      <c r="F154" s="4"/>
    </row>
    <row r="155" spans="1:6" ht="14.25" customHeight="1">
      <c r="A155" s="4" t="s">
        <v>263</v>
      </c>
      <c r="B155" s="4" t="s">
        <v>264</v>
      </c>
      <c r="C155" s="5" t="s">
        <v>266</v>
      </c>
      <c r="D155" s="6" t="s">
        <v>10</v>
      </c>
      <c r="E155" s="4"/>
      <c r="F155" s="4"/>
    </row>
    <row r="156" spans="1:6" ht="14.25" customHeight="1">
      <c r="A156" s="4" t="s">
        <v>267</v>
      </c>
      <c r="B156" s="4" t="s">
        <v>268</v>
      </c>
      <c r="C156" s="5" t="s">
        <v>269</v>
      </c>
      <c r="D156" s="6"/>
      <c r="E156" s="4"/>
      <c r="F156" s="4"/>
    </row>
    <row r="157" spans="1:6" ht="14.25" customHeight="1">
      <c r="A157" s="4" t="s">
        <v>267</v>
      </c>
      <c r="B157" s="4" t="s">
        <v>270</v>
      </c>
      <c r="C157" s="5" t="s">
        <v>271</v>
      </c>
      <c r="D157" s="4" t="s">
        <v>10</v>
      </c>
      <c r="E157" s="4"/>
      <c r="F157" s="4"/>
    </row>
    <row r="158" spans="1:6" ht="14.25" customHeight="1">
      <c r="A158" s="4" t="s">
        <v>267</v>
      </c>
      <c r="B158" s="4" t="s">
        <v>270</v>
      </c>
      <c r="C158" s="5" t="s">
        <v>272</v>
      </c>
      <c r="D158" s="6"/>
      <c r="E158" s="4"/>
      <c r="F158" s="4"/>
    </row>
    <row r="159" spans="1:6" ht="14.25" customHeight="1">
      <c r="A159" s="4" t="s">
        <v>273</v>
      </c>
      <c r="B159" s="4" t="s">
        <v>274</v>
      </c>
      <c r="C159" s="5" t="s">
        <v>275</v>
      </c>
      <c r="D159" s="4" t="s">
        <v>66</v>
      </c>
      <c r="E159" s="4"/>
      <c r="F159" s="4"/>
    </row>
    <row r="160" spans="1:6" ht="14.25" customHeight="1">
      <c r="A160" s="4" t="s">
        <v>273</v>
      </c>
      <c r="B160" s="6" t="s">
        <v>274</v>
      </c>
      <c r="C160" s="5" t="s">
        <v>276</v>
      </c>
      <c r="D160" s="4" t="s">
        <v>28</v>
      </c>
      <c r="E160" s="4"/>
      <c r="F160" s="4"/>
    </row>
    <row r="161" spans="1:6" ht="14.25" customHeight="1">
      <c r="A161" s="4" t="s">
        <v>273</v>
      </c>
      <c r="B161" s="4" t="s">
        <v>274</v>
      </c>
      <c r="C161" s="5" t="s">
        <v>277</v>
      </c>
      <c r="D161" s="6" t="s">
        <v>10</v>
      </c>
      <c r="E161" s="4"/>
      <c r="F161" s="4"/>
    </row>
    <row r="162" spans="1:6" ht="12" customHeight="1">
      <c r="A162" s="4" t="s">
        <v>273</v>
      </c>
      <c r="B162" s="4" t="s">
        <v>274</v>
      </c>
      <c r="C162" s="5" t="s">
        <v>278</v>
      </c>
      <c r="D162" s="4" t="s">
        <v>10</v>
      </c>
      <c r="E162" s="4"/>
      <c r="F162" s="4"/>
    </row>
    <row r="163" spans="1:6" ht="14.25" customHeight="1">
      <c r="A163" s="4" t="s">
        <v>273</v>
      </c>
      <c r="B163" s="4" t="s">
        <v>279</v>
      </c>
      <c r="C163" s="5" t="s">
        <v>280</v>
      </c>
      <c r="D163" s="4" t="s">
        <v>10</v>
      </c>
      <c r="E163" s="4"/>
      <c r="F163" s="4"/>
    </row>
    <row r="164" spans="1:6" ht="14.25" customHeight="1">
      <c r="A164" s="4" t="s">
        <v>273</v>
      </c>
      <c r="B164" s="4" t="s">
        <v>281</v>
      </c>
      <c r="C164" s="5" t="s">
        <v>282</v>
      </c>
      <c r="D164" s="6" t="s">
        <v>62</v>
      </c>
      <c r="E164" s="4" t="s">
        <v>283</v>
      </c>
      <c r="F164" s="4"/>
    </row>
    <row r="165" spans="1:6" ht="14.25" customHeight="1">
      <c r="A165" s="4" t="s">
        <v>273</v>
      </c>
      <c r="B165" s="4" t="s">
        <v>284</v>
      </c>
      <c r="C165" s="5" t="s">
        <v>285</v>
      </c>
      <c r="D165" s="4" t="s">
        <v>241</v>
      </c>
      <c r="E165" s="4" t="s">
        <v>286</v>
      </c>
      <c r="F165" s="4"/>
    </row>
    <row r="166" spans="1:6" ht="14.25" customHeight="1">
      <c r="A166" s="4" t="s">
        <v>273</v>
      </c>
      <c r="B166" s="4" t="s">
        <v>287</v>
      </c>
      <c r="C166" s="9" t="s">
        <v>288</v>
      </c>
      <c r="D166" s="4" t="s">
        <v>66</v>
      </c>
      <c r="E166" s="4"/>
      <c r="F166" s="4"/>
    </row>
    <row r="167" spans="1:6" ht="14.25" customHeight="1">
      <c r="A167" s="4" t="s">
        <v>273</v>
      </c>
      <c r="B167" s="6" t="s">
        <v>289</v>
      </c>
      <c r="C167" s="5" t="s">
        <v>290</v>
      </c>
      <c r="D167" s="4"/>
      <c r="E167" s="4"/>
      <c r="F167" s="4"/>
    </row>
    <row r="168" spans="1:6" ht="14.25" customHeight="1">
      <c r="A168" s="4" t="s">
        <v>273</v>
      </c>
      <c r="B168" s="4" t="s">
        <v>291</v>
      </c>
      <c r="C168" s="5" t="s">
        <v>292</v>
      </c>
      <c r="D168" s="6"/>
      <c r="E168" s="4"/>
      <c r="F168" s="4"/>
    </row>
    <row r="169" spans="1:6" ht="14.25" customHeight="1">
      <c r="A169" s="4" t="s">
        <v>273</v>
      </c>
      <c r="B169" s="4" t="s">
        <v>293</v>
      </c>
      <c r="C169" s="5" t="s">
        <v>294</v>
      </c>
      <c r="D169" s="4" t="s">
        <v>10</v>
      </c>
      <c r="E169" s="4"/>
      <c r="F169" s="4"/>
    </row>
    <row r="170" spans="1:6" ht="14.25" customHeight="1">
      <c r="A170" s="4" t="s">
        <v>273</v>
      </c>
      <c r="B170" s="6" t="s">
        <v>295</v>
      </c>
      <c r="C170" s="5" t="s">
        <v>296</v>
      </c>
      <c r="D170" s="13" t="s">
        <v>10</v>
      </c>
      <c r="E170" s="4"/>
      <c r="F170" s="4"/>
    </row>
    <row r="171" spans="1:6" ht="14.25" customHeight="1">
      <c r="A171" s="4" t="s">
        <v>273</v>
      </c>
      <c r="B171" s="6" t="s">
        <v>297</v>
      </c>
      <c r="C171" s="5" t="s">
        <v>298</v>
      </c>
      <c r="D171" s="4" t="s">
        <v>28</v>
      </c>
      <c r="E171" s="4"/>
      <c r="F171" s="4"/>
    </row>
    <row r="172" spans="1:6" ht="14.25" customHeight="1">
      <c r="A172" s="12" t="s">
        <v>273</v>
      </c>
      <c r="B172" s="12" t="s">
        <v>299</v>
      </c>
      <c r="C172" s="5" t="s">
        <v>300</v>
      </c>
      <c r="D172" s="13"/>
      <c r="E172" s="13"/>
      <c r="F172" s="4"/>
    </row>
    <row r="173" spans="1:6" ht="14.25" customHeight="1">
      <c r="A173" s="7" t="s">
        <v>273</v>
      </c>
      <c r="B173" s="7" t="s">
        <v>274</v>
      </c>
      <c r="C173" s="8" t="str">
        <f>HYPERLINK("www.aachmuseum.org","African American Cultural &amp; Historical Museum")</f>
        <v>African American Cultural &amp; Historical Museum</v>
      </c>
      <c r="D173" s="7" t="s">
        <v>224</v>
      </c>
      <c r="E173" s="4"/>
      <c r="F173" s="4"/>
    </row>
    <row r="174" spans="1:6" ht="14.25" customHeight="1">
      <c r="A174" s="4" t="s">
        <v>301</v>
      </c>
      <c r="B174" s="4" t="s">
        <v>302</v>
      </c>
      <c r="C174" s="5" t="s">
        <v>303</v>
      </c>
      <c r="D174" s="6"/>
      <c r="E174" s="4"/>
      <c r="F174" s="4"/>
    </row>
    <row r="175" spans="1:6" ht="14.25" customHeight="1">
      <c r="A175" s="4" t="s">
        <v>301</v>
      </c>
      <c r="B175" s="4" t="s">
        <v>302</v>
      </c>
      <c r="C175" s="5" t="s">
        <v>304</v>
      </c>
      <c r="D175" s="6"/>
      <c r="E175" s="4"/>
      <c r="F175" s="4"/>
    </row>
    <row r="176" spans="1:6" ht="14.25" customHeight="1">
      <c r="A176" s="4" t="s">
        <v>301</v>
      </c>
      <c r="B176" s="4" t="s">
        <v>305</v>
      </c>
      <c r="C176" s="5" t="s">
        <v>306</v>
      </c>
      <c r="D176" s="4" t="s">
        <v>10</v>
      </c>
      <c r="E176" s="4"/>
      <c r="F176" s="4"/>
    </row>
    <row r="177" spans="1:6" ht="14.25" customHeight="1">
      <c r="A177" s="4" t="s">
        <v>307</v>
      </c>
      <c r="B177" s="4" t="s">
        <v>308</v>
      </c>
      <c r="C177" s="5" t="s">
        <v>309</v>
      </c>
      <c r="D177" s="6" t="s">
        <v>10</v>
      </c>
      <c r="E177" s="4"/>
      <c r="F177" s="4"/>
    </row>
    <row r="178" spans="1:6" ht="14.25" customHeight="1">
      <c r="A178" s="4" t="s">
        <v>307</v>
      </c>
      <c r="B178" s="4" t="s">
        <v>310</v>
      </c>
      <c r="C178" s="5" t="s">
        <v>311</v>
      </c>
      <c r="D178" s="6"/>
      <c r="E178" s="4"/>
      <c r="F178" s="4"/>
    </row>
    <row r="179" spans="1:6" ht="14.25" customHeight="1">
      <c r="A179" s="7" t="s">
        <v>307</v>
      </c>
      <c r="B179" s="7" t="s">
        <v>312</v>
      </c>
      <c r="C179" s="8" t="str">
        <f>HYPERLINK("www.eugenefieldhouse.org","Field House Museum")</f>
        <v>Field House Museum</v>
      </c>
      <c r="D179" s="4"/>
      <c r="E179" s="4"/>
      <c r="F179" s="4"/>
    </row>
    <row r="180" spans="1:6" ht="14.25" customHeight="1">
      <c r="A180" s="12" t="s">
        <v>313</v>
      </c>
      <c r="B180" s="12" t="s">
        <v>314</v>
      </c>
      <c r="C180" s="5" t="s">
        <v>315</v>
      </c>
      <c r="D180" s="12" t="s">
        <v>75</v>
      </c>
      <c r="E180" s="13"/>
      <c r="F180" s="4"/>
    </row>
    <row r="181" spans="1:6" ht="14.25" customHeight="1">
      <c r="A181" s="6" t="s">
        <v>313</v>
      </c>
      <c r="B181" s="4" t="s">
        <v>316</v>
      </c>
      <c r="C181" s="5" t="s">
        <v>317</v>
      </c>
      <c r="D181" s="4" t="s">
        <v>10</v>
      </c>
      <c r="E181" s="4"/>
      <c r="F181" s="4"/>
    </row>
    <row r="182" spans="1:6" ht="14.25" customHeight="1">
      <c r="A182" s="4" t="s">
        <v>313</v>
      </c>
      <c r="B182" s="4" t="s">
        <v>318</v>
      </c>
      <c r="C182" s="5" t="s">
        <v>319</v>
      </c>
      <c r="D182" s="4"/>
      <c r="E182" s="4"/>
      <c r="F182" s="4"/>
    </row>
    <row r="183" spans="1:6" ht="14.25" customHeight="1">
      <c r="A183" s="12" t="s">
        <v>313</v>
      </c>
      <c r="B183" s="12" t="s">
        <v>318</v>
      </c>
      <c r="C183" s="5" t="s">
        <v>319</v>
      </c>
      <c r="D183" s="13"/>
      <c r="E183" s="13"/>
      <c r="F183" s="4"/>
    </row>
    <row r="184" spans="1:6" ht="14.25" customHeight="1">
      <c r="A184" s="10" t="s">
        <v>313</v>
      </c>
      <c r="B184" s="10" t="s">
        <v>320</v>
      </c>
      <c r="C184" s="5" t="s">
        <v>321</v>
      </c>
      <c r="D184" s="10" t="s">
        <v>75</v>
      </c>
      <c r="E184" s="18" t="s">
        <v>322</v>
      </c>
      <c r="F184" s="4"/>
    </row>
    <row r="185" spans="1:6" ht="14.25" customHeight="1">
      <c r="A185" s="4" t="s">
        <v>313</v>
      </c>
      <c r="B185" s="4" t="s">
        <v>320</v>
      </c>
      <c r="C185" s="5" t="s">
        <v>323</v>
      </c>
      <c r="D185" s="6"/>
      <c r="E185" s="4"/>
      <c r="F185" s="4"/>
    </row>
    <row r="186" spans="1:6" ht="14.25" customHeight="1">
      <c r="A186" s="4" t="s">
        <v>324</v>
      </c>
      <c r="B186" s="4" t="s">
        <v>249</v>
      </c>
      <c r="C186" s="5" t="s">
        <v>325</v>
      </c>
      <c r="D186" s="4" t="s">
        <v>10</v>
      </c>
      <c r="E186" s="4" t="s">
        <v>326</v>
      </c>
      <c r="F186" s="4"/>
    </row>
    <row r="187" spans="1:6" ht="14.25" customHeight="1">
      <c r="A187" s="4" t="s">
        <v>324</v>
      </c>
      <c r="B187" s="6" t="s">
        <v>327</v>
      </c>
      <c r="C187" s="5" t="s">
        <v>328</v>
      </c>
      <c r="D187" s="13"/>
      <c r="E187" s="4"/>
      <c r="F187" s="4"/>
    </row>
    <row r="188" spans="1:6" ht="14.25" customHeight="1">
      <c r="A188" s="4" t="s">
        <v>329</v>
      </c>
      <c r="B188" s="4" t="s">
        <v>330</v>
      </c>
      <c r="C188" s="5" t="s">
        <v>331</v>
      </c>
      <c r="D188" s="6"/>
      <c r="E188" s="4"/>
      <c r="F188" s="4"/>
    </row>
    <row r="189" spans="1:6" ht="14.25" customHeight="1">
      <c r="A189" s="4" t="s">
        <v>329</v>
      </c>
      <c r="B189" s="4" t="s">
        <v>332</v>
      </c>
      <c r="C189" s="5" t="s">
        <v>333</v>
      </c>
      <c r="D189" s="6" t="s">
        <v>10</v>
      </c>
      <c r="E189" s="4"/>
      <c r="F189" s="4"/>
    </row>
    <row r="190" spans="1:6" ht="14.25" customHeight="1">
      <c r="A190" s="6" t="s">
        <v>329</v>
      </c>
      <c r="B190" s="4" t="s">
        <v>334</v>
      </c>
      <c r="C190" s="5" t="s">
        <v>335</v>
      </c>
      <c r="D190" s="4" t="s">
        <v>28</v>
      </c>
      <c r="E190" s="4"/>
      <c r="F190" s="4"/>
    </row>
    <row r="191" spans="1:6" ht="14.25" customHeight="1">
      <c r="A191" s="7" t="s">
        <v>329</v>
      </c>
      <c r="B191" s="7" t="s">
        <v>336</v>
      </c>
      <c r="C191" s="8" t="str">
        <f>HYPERLINK("http://www.newarkmuseum.org/","Newark Museum")</f>
        <v>Newark Museum</v>
      </c>
      <c r="D191" s="7" t="s">
        <v>10</v>
      </c>
      <c r="E191" s="4"/>
      <c r="F191" s="4"/>
    </row>
    <row r="192" spans="1:6" ht="14.25" customHeight="1">
      <c r="A192" s="4" t="s">
        <v>329</v>
      </c>
      <c r="B192" s="4" t="s">
        <v>337</v>
      </c>
      <c r="C192" s="5" t="s">
        <v>338</v>
      </c>
      <c r="D192" s="4"/>
      <c r="E192" s="4"/>
      <c r="F192" s="4"/>
    </row>
    <row r="193" spans="1:6" ht="14.25" customHeight="1">
      <c r="A193" s="7" t="s">
        <v>329</v>
      </c>
      <c r="B193" s="7" t="s">
        <v>339</v>
      </c>
      <c r="C193" s="8" t="str">
        <f>HYPERLINK("www.statemusuem.nj.gov","New Jersey State Museum")</f>
        <v>New Jersey State Museum</v>
      </c>
      <c r="D193" s="7" t="s">
        <v>10</v>
      </c>
      <c r="E193" s="4"/>
      <c r="F193" s="4"/>
    </row>
    <row r="194" spans="1:6" ht="14.25" customHeight="1">
      <c r="A194" s="4" t="s">
        <v>340</v>
      </c>
      <c r="B194" s="4" t="s">
        <v>341</v>
      </c>
      <c r="C194" s="5" t="s">
        <v>342</v>
      </c>
      <c r="D194" s="4"/>
      <c r="E194" s="4"/>
      <c r="F194" s="4"/>
    </row>
    <row r="195" spans="1:6" ht="14.25" customHeight="1">
      <c r="A195" s="6" t="s">
        <v>340</v>
      </c>
      <c r="B195" s="4" t="s">
        <v>341</v>
      </c>
      <c r="C195" s="5" t="s">
        <v>343</v>
      </c>
      <c r="D195" s="4"/>
      <c r="E195" s="4"/>
      <c r="F195" s="4"/>
    </row>
    <row r="196" spans="1:6" ht="14.25" customHeight="1">
      <c r="A196" s="6" t="s">
        <v>344</v>
      </c>
      <c r="B196" s="4" t="s">
        <v>345</v>
      </c>
      <c r="C196" s="5" t="s">
        <v>346</v>
      </c>
      <c r="D196" s="4" t="s">
        <v>28</v>
      </c>
      <c r="E196" s="4"/>
      <c r="F196" s="4"/>
    </row>
    <row r="197" spans="1:6" ht="14.25" customHeight="1">
      <c r="A197" s="4" t="s">
        <v>347</v>
      </c>
      <c r="B197" s="4" t="s">
        <v>348</v>
      </c>
      <c r="C197" s="5" t="s">
        <v>349</v>
      </c>
      <c r="D197" s="6"/>
      <c r="E197" s="4"/>
      <c r="F197" s="4"/>
    </row>
    <row r="198" spans="1:6" ht="14.25" customHeight="1">
      <c r="A198" s="6" t="s">
        <v>347</v>
      </c>
      <c r="B198" s="4" t="s">
        <v>348</v>
      </c>
      <c r="C198" s="5" t="s">
        <v>350</v>
      </c>
      <c r="D198" s="4" t="s">
        <v>28</v>
      </c>
      <c r="E198" s="4"/>
      <c r="F198" s="4"/>
    </row>
    <row r="199" spans="1:6" ht="14.25" customHeight="1">
      <c r="A199" s="10" t="s">
        <v>347</v>
      </c>
      <c r="B199" s="10" t="s">
        <v>348</v>
      </c>
      <c r="C199" s="5" t="s">
        <v>351</v>
      </c>
      <c r="D199" s="10" t="s">
        <v>66</v>
      </c>
      <c r="E199" s="11"/>
      <c r="F199" s="4"/>
    </row>
    <row r="200" spans="1:6" ht="14.25" customHeight="1">
      <c r="A200" s="4" t="s">
        <v>347</v>
      </c>
      <c r="B200" s="4" t="s">
        <v>352</v>
      </c>
      <c r="C200" s="5" t="s">
        <v>353</v>
      </c>
      <c r="D200" s="6" t="s">
        <v>10</v>
      </c>
      <c r="E200" s="4" t="s">
        <v>354</v>
      </c>
      <c r="F200" s="4"/>
    </row>
    <row r="201" spans="1:6" ht="14.25" customHeight="1">
      <c r="A201" s="4" t="s">
        <v>347</v>
      </c>
      <c r="B201" s="4" t="s">
        <v>352</v>
      </c>
      <c r="C201" s="5" t="s">
        <v>355</v>
      </c>
      <c r="D201" s="6" t="s">
        <v>10</v>
      </c>
      <c r="E201" s="4"/>
      <c r="F201" s="4"/>
    </row>
    <row r="202" spans="1:6" ht="14.25" customHeight="1">
      <c r="A202" s="11" t="s">
        <v>347</v>
      </c>
      <c r="B202" s="19" t="s">
        <v>356</v>
      </c>
      <c r="C202" s="5" t="s">
        <v>357</v>
      </c>
      <c r="D202" s="10" t="s">
        <v>28</v>
      </c>
      <c r="E202" s="11"/>
      <c r="F202" s="4"/>
    </row>
    <row r="203" spans="1:6" ht="14.25" customHeight="1">
      <c r="A203" s="7" t="s">
        <v>347</v>
      </c>
      <c r="B203" s="7" t="s">
        <v>358</v>
      </c>
      <c r="C203" s="8" t="str">
        <f>HYPERLINK("http://www.olana.org","Olana-The Olana Partnership")</f>
        <v>Olana-The Olana Partnership</v>
      </c>
      <c r="D203" s="4"/>
      <c r="E203" s="4"/>
      <c r="F203" s="4"/>
    </row>
    <row r="204" spans="1:6" ht="14.25" customHeight="1">
      <c r="A204" s="10" t="s">
        <v>347</v>
      </c>
      <c r="B204" s="10" t="s">
        <v>359</v>
      </c>
      <c r="C204" s="5" t="s">
        <v>360</v>
      </c>
      <c r="D204" s="11"/>
      <c r="E204" s="11"/>
      <c r="F204" s="4"/>
    </row>
    <row r="205" spans="1:6" ht="14.25" customHeight="1">
      <c r="A205" s="4" t="s">
        <v>347</v>
      </c>
      <c r="B205" s="4" t="s">
        <v>359</v>
      </c>
      <c r="C205" s="5" t="s">
        <v>361</v>
      </c>
      <c r="D205" s="4"/>
      <c r="E205" s="4"/>
      <c r="F205" s="4"/>
    </row>
    <row r="206" spans="1:6" ht="14.25" customHeight="1">
      <c r="A206" s="4" t="s">
        <v>347</v>
      </c>
      <c r="B206" s="4" t="s">
        <v>362</v>
      </c>
      <c r="C206" s="5" t="s">
        <v>363</v>
      </c>
      <c r="D206" s="4"/>
      <c r="E206" s="4"/>
      <c r="F206" s="4"/>
    </row>
    <row r="207" spans="1:6" ht="14.25" customHeight="1">
      <c r="A207" s="4" t="s">
        <v>347</v>
      </c>
      <c r="B207" s="4" t="s">
        <v>364</v>
      </c>
      <c r="C207" s="9" t="s">
        <v>365</v>
      </c>
      <c r="D207" s="4"/>
      <c r="E207" s="4"/>
      <c r="F207" s="4"/>
    </row>
    <row r="208" spans="1:6" ht="14.25" customHeight="1">
      <c r="A208" s="10" t="s">
        <v>347</v>
      </c>
      <c r="B208" s="10" t="s">
        <v>366</v>
      </c>
      <c r="C208" s="5" t="s">
        <v>367</v>
      </c>
      <c r="D208" s="11"/>
      <c r="E208" s="11"/>
      <c r="F208" s="4"/>
    </row>
    <row r="209" spans="1:6" ht="14.25" customHeight="1">
      <c r="A209" s="4" t="s">
        <v>347</v>
      </c>
      <c r="B209" s="4" t="s">
        <v>368</v>
      </c>
      <c r="C209" s="5" t="s">
        <v>369</v>
      </c>
      <c r="D209" s="4"/>
      <c r="E209" s="4"/>
      <c r="F209" s="4"/>
    </row>
    <row r="210" spans="1:6" ht="14.25" customHeight="1">
      <c r="A210" s="7" t="s">
        <v>347</v>
      </c>
      <c r="B210" s="7" t="s">
        <v>362</v>
      </c>
      <c r="C210" s="8" t="str">
        <f>HYPERLINK("www.oneclub.org","The One Club")</f>
        <v>The One Club</v>
      </c>
      <c r="D210" s="7" t="s">
        <v>110</v>
      </c>
      <c r="E210" s="4"/>
      <c r="F210" s="4"/>
    </row>
    <row r="211" spans="1:6" ht="14.25" customHeight="1">
      <c r="A211" s="4" t="s">
        <v>370</v>
      </c>
      <c r="B211" s="4" t="s">
        <v>371</v>
      </c>
      <c r="C211" s="5" t="s">
        <v>372</v>
      </c>
      <c r="D211" s="6"/>
      <c r="E211" s="4"/>
      <c r="F211" s="4"/>
    </row>
    <row r="212" spans="1:6" ht="14.25" customHeight="1">
      <c r="A212" s="7" t="s">
        <v>370</v>
      </c>
      <c r="B212" s="7" t="s">
        <v>373</v>
      </c>
      <c r="C212" s="20" t="str">
        <f>HYPERLINK("https://www.cantonart.org/","Canton Museum of Art")</f>
        <v>Canton Museum of Art</v>
      </c>
      <c r="D212" s="4"/>
      <c r="E212" s="4"/>
      <c r="F212" s="4"/>
    </row>
    <row r="213" spans="1:6" ht="14.25" customHeight="1">
      <c r="A213" s="4" t="s">
        <v>370</v>
      </c>
      <c r="B213" s="4" t="s">
        <v>374</v>
      </c>
      <c r="C213" s="5" t="s">
        <v>375</v>
      </c>
      <c r="D213" s="21">
        <f>+F206</f>
        <v>0</v>
      </c>
      <c r="E213" s="4"/>
      <c r="F213" s="4"/>
    </row>
    <row r="214" spans="1:6" ht="14.25" customHeight="1">
      <c r="A214" s="4" t="s">
        <v>370</v>
      </c>
      <c r="B214" s="4" t="s">
        <v>376</v>
      </c>
      <c r="C214" s="5" t="s">
        <v>377</v>
      </c>
      <c r="D214" s="4"/>
      <c r="E214" s="4"/>
      <c r="F214" s="4"/>
    </row>
    <row r="215" spans="1:6" ht="14.25" customHeight="1">
      <c r="A215" s="7" t="s">
        <v>370</v>
      </c>
      <c r="B215" s="7" t="s">
        <v>378</v>
      </c>
      <c r="C215" s="8" t="str">
        <f>HYPERLINK("www.mcconnellarts.org","Peggy R. McConnell Arts Center")</f>
        <v>Peggy R. McConnell Arts Center</v>
      </c>
      <c r="D215" s="7" t="s">
        <v>10</v>
      </c>
      <c r="E215" s="4"/>
      <c r="F215" s="4"/>
    </row>
    <row r="216" spans="1:6" ht="14.25" customHeight="1">
      <c r="A216" s="7" t="s">
        <v>370</v>
      </c>
      <c r="B216" s="7" t="s">
        <v>379</v>
      </c>
      <c r="C216" s="8" t="str">
        <f>HYPERLINK("www.maltzmuseum.org","Maltz Museum of Jewish Heritage")</f>
        <v>Maltz Museum of Jewish Heritage</v>
      </c>
      <c r="D216" s="7" t="s">
        <v>10</v>
      </c>
      <c r="E216" s="4"/>
      <c r="F216" s="4"/>
    </row>
    <row r="217" spans="1:6" ht="14.25" customHeight="1">
      <c r="A217" s="6" t="s">
        <v>380</v>
      </c>
      <c r="B217" s="4" t="s">
        <v>381</v>
      </c>
      <c r="C217" s="5" t="s">
        <v>382</v>
      </c>
      <c r="D217" s="4"/>
      <c r="E217" s="4"/>
      <c r="F217" s="4"/>
    </row>
    <row r="218" spans="1:6" ht="14.25" customHeight="1">
      <c r="A218" s="4" t="s">
        <v>380</v>
      </c>
      <c r="B218" s="6" t="s">
        <v>383</v>
      </c>
      <c r="C218" s="5" t="s">
        <v>384</v>
      </c>
      <c r="D218" s="4"/>
      <c r="E218" s="4"/>
      <c r="F218" s="4"/>
    </row>
    <row r="219" spans="1:6" ht="14.25" customHeight="1">
      <c r="A219" s="12" t="s">
        <v>380</v>
      </c>
      <c r="B219" s="12" t="s">
        <v>385</v>
      </c>
      <c r="C219" s="5" t="s">
        <v>386</v>
      </c>
      <c r="D219" s="13"/>
      <c r="E219" s="13"/>
      <c r="F219" s="4"/>
    </row>
    <row r="220" spans="1:6" ht="14.25" customHeight="1">
      <c r="A220" s="4" t="s">
        <v>380</v>
      </c>
      <c r="B220" s="4" t="s">
        <v>387</v>
      </c>
      <c r="C220" s="5" t="s">
        <v>388</v>
      </c>
      <c r="D220" s="6"/>
      <c r="E220" s="4"/>
      <c r="F220" s="4"/>
    </row>
    <row r="221" spans="1:6" ht="14.25" customHeight="1">
      <c r="A221" s="6" t="s">
        <v>389</v>
      </c>
      <c r="B221" s="4" t="s">
        <v>390</v>
      </c>
      <c r="C221" s="5" t="s">
        <v>391</v>
      </c>
      <c r="D221" s="4" t="s">
        <v>28</v>
      </c>
      <c r="E221" s="4"/>
      <c r="F221" s="4"/>
    </row>
    <row r="222" spans="1:6" ht="14.25" customHeight="1">
      <c r="A222" s="4" t="s">
        <v>389</v>
      </c>
      <c r="B222" s="4" t="s">
        <v>392</v>
      </c>
      <c r="C222" s="5" t="s">
        <v>393</v>
      </c>
      <c r="D222" s="6" t="s">
        <v>75</v>
      </c>
      <c r="E222" s="4"/>
      <c r="F222" s="4"/>
    </row>
    <row r="223" spans="1:6" ht="14.25" customHeight="1">
      <c r="A223" s="4" t="s">
        <v>389</v>
      </c>
      <c r="B223" s="4" t="s">
        <v>394</v>
      </c>
      <c r="C223" s="5" t="s">
        <v>395</v>
      </c>
      <c r="D223" s="4" t="s">
        <v>66</v>
      </c>
      <c r="E223" s="4"/>
      <c r="F223" s="4"/>
    </row>
    <row r="224" spans="1:6" ht="14.25" customHeight="1">
      <c r="A224" s="4" t="s">
        <v>389</v>
      </c>
      <c r="B224" s="6" t="s">
        <v>396</v>
      </c>
      <c r="C224" s="5" t="s">
        <v>397</v>
      </c>
      <c r="D224" s="13" t="s">
        <v>34</v>
      </c>
      <c r="E224" s="4"/>
      <c r="F224" s="4"/>
    </row>
    <row r="225" spans="1:6" ht="14.25" customHeight="1">
      <c r="A225" s="6" t="s">
        <v>389</v>
      </c>
      <c r="B225" s="4" t="s">
        <v>396</v>
      </c>
      <c r="C225" s="5" t="s">
        <v>398</v>
      </c>
      <c r="D225" s="4" t="s">
        <v>66</v>
      </c>
      <c r="E225" s="4"/>
      <c r="F225" s="4"/>
    </row>
    <row r="226" spans="1:6" ht="14.25" customHeight="1">
      <c r="A226" s="12" t="s">
        <v>389</v>
      </c>
      <c r="B226" s="12" t="s">
        <v>396</v>
      </c>
      <c r="C226" s="5" t="s">
        <v>399</v>
      </c>
      <c r="D226" s="12" t="s">
        <v>28</v>
      </c>
      <c r="E226" s="13"/>
      <c r="F226" s="4"/>
    </row>
    <row r="227" spans="1:6" ht="14.25" customHeight="1">
      <c r="A227" s="6" t="s">
        <v>389</v>
      </c>
      <c r="B227" s="4" t="s">
        <v>396</v>
      </c>
      <c r="C227" s="5" t="s">
        <v>400</v>
      </c>
      <c r="D227" s="4" t="s">
        <v>75</v>
      </c>
      <c r="E227" s="4"/>
      <c r="F227" s="4"/>
    </row>
    <row r="228" spans="1:6" ht="14.25" customHeight="1">
      <c r="A228" s="4" t="s">
        <v>389</v>
      </c>
      <c r="B228" s="4" t="s">
        <v>396</v>
      </c>
      <c r="C228" s="5" t="s">
        <v>401</v>
      </c>
      <c r="D228" s="6"/>
      <c r="E228" s="4"/>
      <c r="F228" s="4"/>
    </row>
    <row r="229" spans="1:6" ht="14.25" customHeight="1">
      <c r="A229" s="4" t="s">
        <v>389</v>
      </c>
      <c r="B229" s="4" t="s">
        <v>402</v>
      </c>
      <c r="C229" s="5" t="s">
        <v>403</v>
      </c>
      <c r="D229" s="4" t="s">
        <v>404</v>
      </c>
      <c r="E229" s="4"/>
      <c r="F229" s="4"/>
    </row>
    <row r="230" spans="1:6" ht="14.25" customHeight="1">
      <c r="A230" s="4" t="s">
        <v>389</v>
      </c>
      <c r="B230" s="4" t="s">
        <v>405</v>
      </c>
      <c r="C230" s="5" t="s">
        <v>406</v>
      </c>
      <c r="D230" s="4"/>
      <c r="E230" s="4"/>
      <c r="F230" s="4"/>
    </row>
    <row r="231" spans="1:6" ht="14.25" customHeight="1">
      <c r="A231" s="7" t="s">
        <v>389</v>
      </c>
      <c r="B231" s="7" t="s">
        <v>396</v>
      </c>
      <c r="C231" s="8" t="str">
        <f>HYPERLINK("http://www.philartalliance.org/","Philadelphia Art Alliance")</f>
        <v>Philadelphia Art Alliance</v>
      </c>
      <c r="D231" s="4"/>
      <c r="E231" s="4"/>
      <c r="F231" s="4"/>
    </row>
    <row r="232" spans="1:6" ht="14.25" customHeight="1">
      <c r="A232" s="7" t="s">
        <v>389</v>
      </c>
      <c r="B232" s="7" t="s">
        <v>390</v>
      </c>
      <c r="C232" s="8" t="str">
        <f>HYPERLINK("http://americaonwheels.org/","America On Wheels Museum")</f>
        <v>America On Wheels Museum</v>
      </c>
      <c r="D232" s="7" t="s">
        <v>10</v>
      </c>
      <c r="E232" s="4"/>
      <c r="F232" s="4"/>
    </row>
    <row r="233" spans="1:6" ht="14.25" customHeight="1">
      <c r="A233" s="7" t="s">
        <v>407</v>
      </c>
      <c r="B233" s="7" t="s">
        <v>408</v>
      </c>
      <c r="C233" s="8" t="str">
        <f>HYPERLINK("http://www.newportartmuseum.org/","Newport Art Museum")</f>
        <v>Newport Art Museum</v>
      </c>
      <c r="D233" s="7" t="s">
        <v>10</v>
      </c>
      <c r="E233" s="4"/>
      <c r="F233" s="4"/>
    </row>
    <row r="234" spans="1:6" ht="14.25" customHeight="1">
      <c r="A234" s="7" t="s">
        <v>407</v>
      </c>
      <c r="B234" s="7" t="s">
        <v>409</v>
      </c>
      <c r="C234" s="8" t="str">
        <f>HYPERLINK("www.rihs.org","Rhode Island Historical Society")</f>
        <v>Rhode Island Historical Society</v>
      </c>
      <c r="D234" s="7" t="s">
        <v>10</v>
      </c>
      <c r="E234" s="4"/>
      <c r="F234" s="4"/>
    </row>
    <row r="235" spans="1:6" ht="14.25" customHeight="1">
      <c r="A235" s="10" t="s">
        <v>410</v>
      </c>
      <c r="B235" s="10" t="s">
        <v>411</v>
      </c>
      <c r="C235" s="5" t="s">
        <v>412</v>
      </c>
      <c r="D235" s="10" t="s">
        <v>28</v>
      </c>
      <c r="E235" s="11"/>
      <c r="F235" s="4"/>
    </row>
    <row r="236" spans="1:6" ht="14.25" customHeight="1">
      <c r="A236" s="4" t="s">
        <v>410</v>
      </c>
      <c r="B236" s="4" t="s">
        <v>411</v>
      </c>
      <c r="C236" s="5" t="s">
        <v>413</v>
      </c>
      <c r="D236" s="6"/>
      <c r="E236" s="4"/>
      <c r="F236" s="4"/>
    </row>
    <row r="237" spans="1:6" ht="14.25" customHeight="1">
      <c r="A237" s="4" t="s">
        <v>410</v>
      </c>
      <c r="B237" s="6" t="s">
        <v>414</v>
      </c>
      <c r="C237" s="5" t="s">
        <v>415</v>
      </c>
      <c r="D237" s="13" t="s">
        <v>10</v>
      </c>
      <c r="E237" s="4"/>
      <c r="F237" s="4"/>
    </row>
    <row r="238" spans="1:6" ht="14.25" customHeight="1">
      <c r="A238" s="4" t="s">
        <v>416</v>
      </c>
      <c r="B238" s="6" t="s">
        <v>417</v>
      </c>
      <c r="C238" s="5" t="s">
        <v>418</v>
      </c>
      <c r="D238" s="13" t="s">
        <v>10</v>
      </c>
      <c r="E238" s="4"/>
      <c r="F238" s="4"/>
    </row>
    <row r="239" spans="1:6" ht="14.25" customHeight="1">
      <c r="A239" s="4" t="s">
        <v>416</v>
      </c>
      <c r="B239" s="4" t="s">
        <v>419</v>
      </c>
      <c r="C239" s="5" t="s">
        <v>420</v>
      </c>
      <c r="D239" s="4" t="s">
        <v>34</v>
      </c>
      <c r="E239" s="4"/>
      <c r="F239" s="4"/>
    </row>
    <row r="240" spans="1:6" ht="14.25" customHeight="1">
      <c r="A240" s="4" t="s">
        <v>416</v>
      </c>
      <c r="B240" s="4" t="s">
        <v>419</v>
      </c>
      <c r="C240" s="5" t="s">
        <v>421</v>
      </c>
      <c r="D240" s="6" t="s">
        <v>10</v>
      </c>
      <c r="E240" s="4"/>
      <c r="F240" s="4"/>
    </row>
    <row r="241" spans="1:6" ht="14.25" customHeight="1">
      <c r="A241" s="4" t="s">
        <v>422</v>
      </c>
      <c r="B241" s="4" t="s">
        <v>423</v>
      </c>
      <c r="C241" s="5" t="s">
        <v>424</v>
      </c>
      <c r="D241" s="6" t="s">
        <v>75</v>
      </c>
      <c r="E241" s="4" t="s">
        <v>425</v>
      </c>
      <c r="F241" s="4"/>
    </row>
    <row r="242" spans="1:6" ht="14.25" customHeight="1">
      <c r="A242" s="6" t="s">
        <v>422</v>
      </c>
      <c r="B242" s="4" t="s">
        <v>426</v>
      </c>
      <c r="C242" s="5" t="s">
        <v>427</v>
      </c>
      <c r="D242" s="4" t="s">
        <v>66</v>
      </c>
      <c r="E242" s="4"/>
      <c r="F242" s="4"/>
    </row>
    <row r="243" spans="1:6" ht="14.25" customHeight="1">
      <c r="A243" s="4" t="s">
        <v>422</v>
      </c>
      <c r="B243" s="4" t="s">
        <v>428</v>
      </c>
      <c r="C243" s="5" t="s">
        <v>429</v>
      </c>
      <c r="D243" s="6"/>
      <c r="E243" s="4"/>
      <c r="F243" s="4"/>
    </row>
    <row r="244" spans="1:6" ht="14.25" customHeight="1">
      <c r="A244" s="4" t="s">
        <v>422</v>
      </c>
      <c r="B244" s="4" t="s">
        <v>430</v>
      </c>
      <c r="C244" s="5" t="s">
        <v>431</v>
      </c>
      <c r="D244" s="4" t="s">
        <v>10</v>
      </c>
      <c r="E244" s="4"/>
      <c r="F244" s="4"/>
    </row>
    <row r="245" spans="1:6" ht="14.25" customHeight="1">
      <c r="A245" s="4" t="s">
        <v>422</v>
      </c>
      <c r="B245" s="4" t="s">
        <v>430</v>
      </c>
      <c r="C245" s="5" t="s">
        <v>432</v>
      </c>
      <c r="D245" s="4" t="s">
        <v>28</v>
      </c>
      <c r="E245" s="4"/>
      <c r="F245" s="4"/>
    </row>
    <row r="246" spans="1:6" ht="14.25" customHeight="1">
      <c r="A246" s="4" t="s">
        <v>422</v>
      </c>
      <c r="B246" s="6" t="s">
        <v>433</v>
      </c>
      <c r="C246" s="5" t="s">
        <v>434</v>
      </c>
      <c r="D246" s="4"/>
      <c r="E246" s="4"/>
      <c r="F246" s="4"/>
    </row>
    <row r="247" spans="1:6" ht="14.25" customHeight="1">
      <c r="A247" s="4" t="s">
        <v>422</v>
      </c>
      <c r="B247" s="4" t="s">
        <v>433</v>
      </c>
      <c r="C247" s="5" t="s">
        <v>435</v>
      </c>
      <c r="D247" s="6"/>
      <c r="E247" s="4"/>
      <c r="F247" s="4"/>
    </row>
    <row r="248" spans="1:6" ht="14.25" customHeight="1">
      <c r="A248" s="4" t="s">
        <v>422</v>
      </c>
      <c r="B248" s="6" t="s">
        <v>436</v>
      </c>
      <c r="C248" s="5" t="s">
        <v>437</v>
      </c>
      <c r="D248" s="4"/>
      <c r="E248" s="4"/>
      <c r="F248" s="4"/>
    </row>
    <row r="249" spans="1:6" ht="14.25" customHeight="1">
      <c r="A249" s="4" t="s">
        <v>422</v>
      </c>
      <c r="B249" s="4" t="s">
        <v>438</v>
      </c>
      <c r="C249" s="5" t="s">
        <v>439</v>
      </c>
      <c r="D249" s="4"/>
      <c r="E249" s="4"/>
      <c r="F249" s="4"/>
    </row>
    <row r="250" spans="1:6" ht="14.25" customHeight="1">
      <c r="A250" s="4" t="s">
        <v>422</v>
      </c>
      <c r="B250" s="6" t="s">
        <v>438</v>
      </c>
      <c r="C250" s="5" t="s">
        <v>440</v>
      </c>
      <c r="D250" s="4" t="s">
        <v>28</v>
      </c>
      <c r="E250" s="4"/>
      <c r="F250" s="4"/>
    </row>
    <row r="251" spans="1:6" ht="14.25" customHeight="1">
      <c r="A251" s="4" t="s">
        <v>422</v>
      </c>
      <c r="B251" s="6" t="s">
        <v>438</v>
      </c>
      <c r="C251" s="5" t="s">
        <v>441</v>
      </c>
      <c r="D251" s="4"/>
      <c r="E251" s="4"/>
      <c r="F251" s="4"/>
    </row>
    <row r="252" spans="1:6" ht="14.25" customHeight="1">
      <c r="A252" s="7" t="s">
        <v>422</v>
      </c>
      <c r="B252" s="7" t="s">
        <v>426</v>
      </c>
      <c r="C252" s="8" t="str">
        <f>HYPERLINK("http://www.blantonmuseum.org/","Blanton Museum of Art")</f>
        <v>Blanton Museum of Art</v>
      </c>
      <c r="D252" s="7" t="s">
        <v>224</v>
      </c>
      <c r="E252" s="4"/>
      <c r="F252" s="4"/>
    </row>
    <row r="253" spans="1:6" ht="14.25" customHeight="1">
      <c r="A253" s="7" t="s">
        <v>422</v>
      </c>
      <c r="B253" s="7" t="s">
        <v>442</v>
      </c>
      <c r="C253" s="8" t="str">
        <f>HYPERLINK("www.amset.org","Art Museum of Southeast Texas")</f>
        <v>Art Museum of Southeast Texas</v>
      </c>
      <c r="D253" s="4"/>
      <c r="E253" s="4"/>
      <c r="F253" s="4"/>
    </row>
    <row r="254" spans="1:6" ht="14.25" customHeight="1">
      <c r="A254" s="4" t="s">
        <v>443</v>
      </c>
      <c r="B254" s="4" t="s">
        <v>444</v>
      </c>
      <c r="C254" s="5" t="s">
        <v>445</v>
      </c>
      <c r="D254" s="4"/>
      <c r="E254" s="4"/>
      <c r="F254" s="4"/>
    </row>
    <row r="255" spans="1:6" ht="14.25" customHeight="1">
      <c r="A255" s="4" t="s">
        <v>446</v>
      </c>
      <c r="B255" s="4" t="s">
        <v>447</v>
      </c>
      <c r="C255" s="5" t="s">
        <v>448</v>
      </c>
      <c r="D255" s="4"/>
      <c r="E255" s="4"/>
      <c r="F255" s="4"/>
    </row>
    <row r="256" spans="1:6" ht="14.25" customHeight="1">
      <c r="A256" s="12" t="s">
        <v>446</v>
      </c>
      <c r="B256" s="12" t="s">
        <v>449</v>
      </c>
      <c r="C256" s="5" t="s">
        <v>450</v>
      </c>
      <c r="D256" s="12" t="s">
        <v>28</v>
      </c>
      <c r="E256" s="13"/>
      <c r="F256" s="4"/>
    </row>
    <row r="257" spans="1:6" ht="14.25" customHeight="1">
      <c r="A257" s="4" t="s">
        <v>446</v>
      </c>
      <c r="B257" s="4" t="s">
        <v>451</v>
      </c>
      <c r="C257" s="5" t="s">
        <v>452</v>
      </c>
      <c r="D257" s="4" t="s">
        <v>10</v>
      </c>
      <c r="E257" s="4"/>
      <c r="F257" s="4"/>
    </row>
    <row r="258" spans="1:6" ht="14.25" customHeight="1">
      <c r="A258" s="4" t="s">
        <v>446</v>
      </c>
      <c r="B258" s="4" t="s">
        <v>453</v>
      </c>
      <c r="C258" s="5" t="s">
        <v>454</v>
      </c>
      <c r="D258" s="4" t="s">
        <v>10</v>
      </c>
      <c r="E258" s="4"/>
      <c r="F258" s="4"/>
    </row>
    <row r="259" spans="1:6" ht="14.25" customHeight="1">
      <c r="A259" s="12" t="s">
        <v>446</v>
      </c>
      <c r="B259" s="12" t="s">
        <v>56</v>
      </c>
      <c r="C259" s="5" t="s">
        <v>455</v>
      </c>
      <c r="D259" s="12" t="s">
        <v>28</v>
      </c>
      <c r="E259" s="12"/>
      <c r="F259" s="4"/>
    </row>
    <row r="260" spans="1:6" ht="14.25" customHeight="1">
      <c r="A260" s="4" t="s">
        <v>446</v>
      </c>
      <c r="B260" s="4" t="s">
        <v>56</v>
      </c>
      <c r="C260" s="5" t="s">
        <v>456</v>
      </c>
      <c r="D260" s="6"/>
      <c r="E260" s="4"/>
      <c r="F260" s="4"/>
    </row>
    <row r="261" spans="1:6" ht="14.25" customHeight="1">
      <c r="A261" s="10" t="s">
        <v>446</v>
      </c>
      <c r="B261" s="10" t="s">
        <v>457</v>
      </c>
      <c r="C261" s="5" t="s">
        <v>458</v>
      </c>
      <c r="D261" s="10" t="s">
        <v>10</v>
      </c>
      <c r="E261" s="11"/>
      <c r="F261" s="4"/>
    </row>
    <row r="262" spans="1:6" ht="14.25" customHeight="1">
      <c r="A262" s="4" t="s">
        <v>459</v>
      </c>
      <c r="B262" s="4" t="s">
        <v>460</v>
      </c>
      <c r="C262" s="5" t="s">
        <v>461</v>
      </c>
      <c r="D262" s="4"/>
      <c r="E262" s="4"/>
      <c r="F262" s="4"/>
    </row>
    <row r="263" spans="1:6" ht="14.25" customHeight="1">
      <c r="A263" s="7" t="s">
        <v>462</v>
      </c>
      <c r="B263" s="7" t="s">
        <v>463</v>
      </c>
      <c r="C263" s="8" t="str">
        <f>HYPERLINK("http://www.biartmuseum.org/","Bainbridge Island Museum of Art")</f>
        <v>Bainbridge Island Museum of Art</v>
      </c>
      <c r="D263" s="4"/>
      <c r="E263" s="4"/>
      <c r="F263" s="4"/>
    </row>
    <row r="264" spans="1:6" ht="14.25" customHeight="1">
      <c r="A264" s="4" t="s">
        <v>462</v>
      </c>
      <c r="B264" s="4" t="s">
        <v>464</v>
      </c>
      <c r="C264" s="5" t="s">
        <v>465</v>
      </c>
      <c r="D264" s="4" t="s">
        <v>28</v>
      </c>
      <c r="E264" s="4"/>
      <c r="F264" s="4"/>
    </row>
    <row r="265" spans="1:6" ht="14.25" customHeight="1">
      <c r="A265" s="4" t="s">
        <v>462</v>
      </c>
      <c r="B265" s="4" t="s">
        <v>466</v>
      </c>
      <c r="C265" s="9" t="s">
        <v>467</v>
      </c>
      <c r="D265" s="4"/>
      <c r="E265" s="4"/>
      <c r="F265" s="4"/>
    </row>
    <row r="266" spans="1:6" ht="14.25" customHeight="1">
      <c r="A266" s="4" t="s">
        <v>462</v>
      </c>
      <c r="B266" s="4" t="s">
        <v>468</v>
      </c>
      <c r="C266" s="5" t="s">
        <v>469</v>
      </c>
      <c r="D266" s="4" t="s">
        <v>10</v>
      </c>
      <c r="E266" s="4" t="s">
        <v>470</v>
      </c>
      <c r="F266" s="4"/>
    </row>
    <row r="267" spans="1:6" ht="14.25" customHeight="1">
      <c r="A267" s="4" t="s">
        <v>462</v>
      </c>
      <c r="B267" s="4" t="s">
        <v>468</v>
      </c>
      <c r="C267" s="5" t="s">
        <v>471</v>
      </c>
      <c r="D267" s="4" t="s">
        <v>10</v>
      </c>
      <c r="E267" s="4"/>
      <c r="F267" s="4"/>
    </row>
    <row r="268" spans="1:6" ht="14.25" customHeight="1">
      <c r="A268" s="6" t="s">
        <v>462</v>
      </c>
      <c r="B268" s="4" t="s">
        <v>468</v>
      </c>
      <c r="C268" s="5" t="s">
        <v>472</v>
      </c>
      <c r="D268" s="4" t="s">
        <v>473</v>
      </c>
      <c r="E268" s="4" t="s">
        <v>474</v>
      </c>
      <c r="F268" s="4"/>
    </row>
    <row r="269" spans="1:6" ht="14.25" customHeight="1">
      <c r="A269" s="4" t="s">
        <v>462</v>
      </c>
      <c r="B269" s="4" t="s">
        <v>468</v>
      </c>
      <c r="C269" s="5" t="s">
        <v>475</v>
      </c>
      <c r="D269" s="6" t="s">
        <v>10</v>
      </c>
      <c r="E269" s="4"/>
      <c r="F269" s="4"/>
    </row>
    <row r="270" spans="1:6" ht="14.25" customHeight="1">
      <c r="A270" s="4" t="s">
        <v>462</v>
      </c>
      <c r="B270" s="4" t="s">
        <v>468</v>
      </c>
      <c r="C270" s="5" t="s">
        <v>476</v>
      </c>
      <c r="D270" s="4"/>
      <c r="E270" s="4"/>
      <c r="F270" s="4"/>
    </row>
    <row r="271" spans="1:6" ht="14.25" customHeight="1">
      <c r="A271" s="4" t="s">
        <v>462</v>
      </c>
      <c r="B271" s="4" t="s">
        <v>477</v>
      </c>
      <c r="C271" s="5" t="s">
        <v>478</v>
      </c>
      <c r="D271" s="4" t="s">
        <v>10</v>
      </c>
      <c r="E271" s="4"/>
      <c r="F271" s="4"/>
    </row>
    <row r="272" spans="1:6" ht="14.25" customHeight="1">
      <c r="A272" s="4" t="s">
        <v>462</v>
      </c>
      <c r="B272" s="4" t="s">
        <v>479</v>
      </c>
      <c r="C272" s="5" t="s">
        <v>480</v>
      </c>
      <c r="D272" s="6" t="s">
        <v>10</v>
      </c>
      <c r="E272" s="4"/>
      <c r="F272" s="4"/>
    </row>
    <row r="273" spans="1:6" ht="14.25" customHeight="1">
      <c r="A273" s="7" t="s">
        <v>481</v>
      </c>
      <c r="B273" s="7" t="s">
        <v>482</v>
      </c>
      <c r="C273" s="8" t="str">
        <f>HYPERLINK("http://www.troutmuseum.org/","The Trout Museum of Art")</f>
        <v>The Trout Museum of Art</v>
      </c>
      <c r="D273" s="7" t="s">
        <v>75</v>
      </c>
      <c r="E273" s="4"/>
      <c r="F273" s="4"/>
    </row>
    <row r="274" spans="1:6" ht="14.25" customHeight="1">
      <c r="A274" s="4" t="s">
        <v>481</v>
      </c>
      <c r="B274" s="4" t="s">
        <v>483</v>
      </c>
      <c r="C274" s="5" t="s">
        <v>484</v>
      </c>
      <c r="D274" s="4" t="s">
        <v>28</v>
      </c>
      <c r="E274" s="4"/>
      <c r="F274" s="4"/>
    </row>
    <row r="275" spans="1:6" ht="14.25" customHeight="1">
      <c r="A275" s="4" t="s">
        <v>481</v>
      </c>
      <c r="B275" s="4" t="s">
        <v>485</v>
      </c>
      <c r="C275" s="5" t="s">
        <v>486</v>
      </c>
      <c r="D275" s="6" t="s">
        <v>75</v>
      </c>
      <c r="E275" s="4" t="s">
        <v>487</v>
      </c>
      <c r="F275" s="4"/>
    </row>
    <row r="276" spans="1:6" ht="14.25" customHeight="1">
      <c r="A276" s="4" t="s">
        <v>481</v>
      </c>
      <c r="B276" s="6" t="s">
        <v>485</v>
      </c>
      <c r="C276" s="5" t="s">
        <v>488</v>
      </c>
      <c r="D276" s="13" t="s">
        <v>66</v>
      </c>
      <c r="E276" s="4"/>
      <c r="F276" s="4"/>
    </row>
    <row r="277" spans="1:6" ht="14.25" customHeight="1">
      <c r="A277" s="4" t="s">
        <v>481</v>
      </c>
      <c r="B277" s="4" t="s">
        <v>489</v>
      </c>
      <c r="C277" s="5" t="s">
        <v>490</v>
      </c>
      <c r="D277" s="4" t="s">
        <v>28</v>
      </c>
      <c r="E277" s="4"/>
      <c r="F277" s="4"/>
    </row>
    <row r="278" spans="1:6" ht="14.25" customHeight="1">
      <c r="A278" s="4" t="s">
        <v>481</v>
      </c>
      <c r="B278" s="4" t="s">
        <v>491</v>
      </c>
      <c r="C278" s="5" t="s">
        <v>492</v>
      </c>
      <c r="D278" s="6"/>
      <c r="E278" s="4"/>
      <c r="F278" s="4"/>
    </row>
    <row r="279" spans="1:6" ht="14.25" customHeight="1">
      <c r="A279" s="4" t="s">
        <v>481</v>
      </c>
      <c r="B279" s="6" t="s">
        <v>493</v>
      </c>
      <c r="C279" s="5" t="s">
        <v>494</v>
      </c>
      <c r="D279" s="13" t="s">
        <v>10</v>
      </c>
      <c r="E279" s="4"/>
      <c r="F279" s="4"/>
    </row>
    <row r="280" spans="1:6" ht="14.25" customHeight="1">
      <c r="A280" s="4" t="s">
        <v>495</v>
      </c>
      <c r="B280" s="4" t="s">
        <v>496</v>
      </c>
      <c r="C280" s="5" t="s">
        <v>497</v>
      </c>
      <c r="D280" s="4"/>
      <c r="E280" s="4"/>
      <c r="F280" s="4"/>
    </row>
    <row r="281" spans="1:6" ht="14.25" customHeight="1">
      <c r="A281" s="7" t="s">
        <v>495</v>
      </c>
      <c r="B281" s="7" t="s">
        <v>498</v>
      </c>
      <c r="C281" s="8" t="str">
        <f>HYPERLINK("http://thebrintonmuseum.org/","The Brinton Museum")</f>
        <v>The Brinton Museum</v>
      </c>
      <c r="D281" s="7" t="s">
        <v>10</v>
      </c>
      <c r="E281" s="4"/>
      <c r="F281" s="4"/>
    </row>
    <row r="282" spans="1:6" ht="14.25" customHeight="1">
      <c r="A282" s="7"/>
      <c r="B282" s="7"/>
      <c r="C282" s="16"/>
      <c r="D282" s="4"/>
      <c r="E282" s="4"/>
      <c r="F282" s="4"/>
    </row>
    <row r="283" spans="1:6" ht="14.25" customHeight="1">
      <c r="A283" s="7"/>
      <c r="B283" s="7"/>
      <c r="C283" s="16"/>
      <c r="D283" s="4"/>
      <c r="E283" s="4"/>
      <c r="F283" s="4"/>
    </row>
    <row r="284" spans="1:6" ht="14.25" customHeight="1">
      <c r="A284" s="7"/>
      <c r="B284" s="7"/>
      <c r="C284" s="16"/>
      <c r="D284" s="4"/>
      <c r="E284" s="4"/>
      <c r="F284" s="4"/>
    </row>
    <row r="285" spans="1:6" ht="14.25" customHeight="1">
      <c r="A285" s="7"/>
      <c r="B285" s="7"/>
      <c r="C285" s="16"/>
      <c r="D285" s="4"/>
      <c r="E285" s="4"/>
      <c r="F285" s="4"/>
    </row>
    <row r="286" spans="1:6" ht="14.25" customHeight="1">
      <c r="A286" s="7"/>
      <c r="B286" s="7"/>
      <c r="C286" s="16"/>
      <c r="D286" s="4"/>
      <c r="E286" s="4"/>
      <c r="F286" s="4"/>
    </row>
    <row r="287" spans="1:6" ht="14.25" customHeight="1">
      <c r="A287" s="7"/>
      <c r="B287" s="7"/>
      <c r="C287" s="16"/>
      <c r="D287" s="4"/>
      <c r="E287" s="4"/>
      <c r="F287" s="4"/>
    </row>
    <row r="288" spans="1:6" ht="14.25" customHeight="1">
      <c r="A288" s="7"/>
      <c r="B288" s="7"/>
      <c r="C288" s="16"/>
      <c r="D288" s="4"/>
      <c r="E288" s="4"/>
      <c r="F288" s="4"/>
    </row>
    <row r="289" spans="1:6" ht="14.25" customHeight="1">
      <c r="A289" s="7"/>
      <c r="B289" s="7"/>
      <c r="C289" s="16"/>
      <c r="D289" s="4"/>
      <c r="E289" s="4"/>
      <c r="F289" s="4"/>
    </row>
    <row r="290" spans="1:6" ht="14.25" customHeight="1">
      <c r="A290" s="7"/>
      <c r="B290" s="7"/>
      <c r="C290" s="16"/>
      <c r="D290" s="4"/>
      <c r="E290" s="4"/>
      <c r="F290" s="4"/>
    </row>
    <row r="291" spans="1:6" ht="14.25" customHeight="1">
      <c r="A291" s="7"/>
      <c r="B291" s="7"/>
      <c r="C291" s="16"/>
      <c r="D291" s="4"/>
      <c r="E291" s="4"/>
      <c r="F291" s="4"/>
    </row>
    <row r="292" spans="1:6" ht="14.25" customHeight="1">
      <c r="A292" s="7"/>
      <c r="B292" s="7"/>
      <c r="C292" s="16"/>
      <c r="D292" s="4"/>
      <c r="E292" s="4"/>
      <c r="F292" s="4"/>
    </row>
    <row r="293" spans="1:6" ht="14.25" customHeight="1">
      <c r="A293" s="7"/>
      <c r="B293" s="7"/>
      <c r="C293" s="16"/>
      <c r="D293" s="4"/>
      <c r="E293" s="4"/>
      <c r="F293" s="4"/>
    </row>
    <row r="294" spans="1:6" ht="14.25" customHeight="1">
      <c r="A294" s="7"/>
      <c r="B294" s="7"/>
      <c r="C294" s="16"/>
      <c r="D294" s="4"/>
      <c r="E294" s="4"/>
      <c r="F294" s="4"/>
    </row>
    <row r="295" spans="1:6" ht="14.25" customHeight="1">
      <c r="A295" s="7"/>
      <c r="B295" s="7"/>
      <c r="C295" s="16"/>
      <c r="D295" s="4"/>
      <c r="E295" s="4"/>
      <c r="F295" s="4"/>
    </row>
    <row r="296" spans="1:6" ht="14.25" customHeight="1">
      <c r="A296" s="7"/>
      <c r="B296" s="7"/>
      <c r="C296" s="16"/>
      <c r="D296" s="4"/>
      <c r="E296" s="4"/>
      <c r="F296" s="4"/>
    </row>
    <row r="297" spans="1:6" ht="14.25" customHeight="1">
      <c r="A297" s="7"/>
      <c r="B297" s="7"/>
      <c r="C297" s="16"/>
      <c r="D297" s="4"/>
      <c r="E297" s="4"/>
      <c r="F297" s="4"/>
    </row>
    <row r="298" spans="1:6" ht="14.25" customHeight="1">
      <c r="A298" s="7"/>
      <c r="B298" s="7"/>
      <c r="C298" s="16"/>
      <c r="D298" s="4"/>
      <c r="E298" s="4"/>
      <c r="F298" s="4"/>
    </row>
    <row r="299" spans="1:6" ht="14.25" customHeight="1">
      <c r="A299" s="7"/>
      <c r="B299" s="7"/>
      <c r="C299" s="16"/>
      <c r="D299" s="4"/>
      <c r="E299" s="4"/>
      <c r="F299" s="4"/>
    </row>
    <row r="300" spans="1:6" ht="14.25" customHeight="1">
      <c r="A300" s="7"/>
      <c r="B300" s="7"/>
      <c r="C300" s="16"/>
      <c r="D300" s="4"/>
      <c r="E300" s="4"/>
      <c r="F300" s="4"/>
    </row>
    <row r="301" spans="1:6" ht="14.25" customHeight="1">
      <c r="A301" s="7"/>
      <c r="B301" s="7"/>
      <c r="C301" s="16"/>
      <c r="D301" s="4"/>
      <c r="E301" s="4"/>
      <c r="F301" s="4"/>
    </row>
  </sheetData>
  <hyperlinks>
    <hyperlink ref="C2" r:id="rId1"/>
    <hyperlink ref="C3" r:id="rId2" display="http://jcsm.auburn.edu/"/>
    <hyperlink ref="C4" r:id="rId3" display="http://www.uab.edu/cas/aeiva/"/>
    <hyperlink ref="C5" r:id="rId4"/>
    <hyperlink ref="C6" r:id="rId5"/>
    <hyperlink ref="C7" r:id="rId6"/>
    <hyperlink ref="C8" r:id="rId7" display="http://www.csuchico.edu/anthmuseum/"/>
    <hyperlink ref="C9" r:id="rId8"/>
    <hyperlink ref="C10" r:id="rId9" display="http://arboretum.ucdavis.edu/"/>
    <hyperlink ref="C11" r:id="rId10"/>
    <hyperlink ref="C12" r:id="rId11"/>
    <hyperlink ref="C13" r:id="rId12"/>
    <hyperlink ref="C14" r:id="rId13"/>
    <hyperlink ref="C16" r:id="rId14"/>
    <hyperlink ref="C17" r:id="rId15"/>
    <hyperlink ref="C18" r:id="rId16"/>
    <hyperlink ref="C19" r:id="rId17"/>
    <hyperlink ref="C20" r:id="rId18"/>
    <hyperlink ref="C21" r:id="rId19"/>
    <hyperlink ref="C22" r:id="rId20"/>
    <hyperlink ref="C23" r:id="rId21"/>
    <hyperlink ref="C24" r:id="rId22"/>
    <hyperlink ref="C25" r:id="rId23"/>
    <hyperlink ref="C26" r:id="rId24"/>
    <hyperlink ref="C27" r:id="rId25"/>
    <hyperlink ref="C28" r:id="rId26" display="http://www.calautomuseum.org/"/>
    <hyperlink ref="C29" r:id="rId27"/>
    <hyperlink ref="C30" r:id="rId28"/>
    <hyperlink ref="C31" r:id="rId29"/>
    <hyperlink ref="C32" r:id="rId30"/>
    <hyperlink ref="C33" r:id="rId31"/>
    <hyperlink ref="C34" r:id="rId32"/>
    <hyperlink ref="C35" r:id="rId33"/>
    <hyperlink ref="C36" r:id="rId34"/>
    <hyperlink ref="C37" r:id="rId35"/>
    <hyperlink ref="C38" r:id="rId36"/>
    <hyperlink ref="C39" r:id="rId37"/>
    <hyperlink ref="C40" r:id="rId38"/>
    <hyperlink ref="C41" r:id="rId39"/>
    <hyperlink ref="C42" r:id="rId40"/>
    <hyperlink ref="C43" r:id="rId41"/>
    <hyperlink ref="C44" r:id="rId42"/>
    <hyperlink ref="C45" r:id="rId43"/>
    <hyperlink ref="C46" r:id="rId44"/>
    <hyperlink ref="C47" r:id="rId45"/>
    <hyperlink ref="C48" r:id="rId46" display="http://www.janetturner.org/"/>
    <hyperlink ref="C49" r:id="rId47" display="http://www.arboretum.ucsc.edu/"/>
    <hyperlink ref="C50" r:id="rId48" display="http://oma-online.org/"/>
    <hyperlink ref="C51" r:id="rId49" display="http://www.manettishrem.org/"/>
    <hyperlink ref="C52" r:id="rId50" display="http://www.grammymuseum.org/"/>
    <hyperlink ref="C53" r:id="rId51"/>
    <hyperlink ref="C54" r:id="rId52" display="http://www.artgalleryofnovascotia.ca/"/>
    <hyperlink ref="C55" r:id="rId53"/>
    <hyperlink ref="C56" r:id="rId54"/>
    <hyperlink ref="C57" r:id="rId55"/>
    <hyperlink ref="C58" r:id="rId56"/>
    <hyperlink ref="C59" r:id="rId57"/>
    <hyperlink ref="C60" r:id="rId58"/>
    <hyperlink ref="C61" r:id="rId59"/>
    <hyperlink ref="C62" r:id="rId60"/>
    <hyperlink ref="C63" r:id="rId61"/>
    <hyperlink ref="C64" r:id="rId62"/>
    <hyperlink ref="C77" r:id="rId63" display="http://www.mccord-museum.qc.ca/fr/"/>
    <hyperlink ref="C78" r:id="rId64" display="http://www.artgalleryofmississauga.com/"/>
    <hyperlink ref="C79" r:id="rId65"/>
    <hyperlink ref="C80" r:id="rId66" display="https://clyffordstillmuseum.org/"/>
    <hyperlink ref="C81" r:id="rId67"/>
    <hyperlink ref="C82" r:id="rId68"/>
    <hyperlink ref="C83" r:id="rId69"/>
    <hyperlink ref="C84" r:id="rId70" display="http://artgallery.yale.edu/"/>
    <hyperlink ref="C85" r:id="rId71"/>
    <hyperlink ref="C86" r:id="rId72"/>
    <hyperlink ref="C87" r:id="rId73"/>
    <hyperlink ref="C88" r:id="rId74"/>
    <hyperlink ref="C89" r:id="rId75"/>
    <hyperlink ref="C90" r:id="rId76"/>
    <hyperlink ref="C91" r:id="rId77"/>
    <hyperlink ref="C92" r:id="rId78"/>
    <hyperlink ref="C93" r:id="rId79"/>
    <hyperlink ref="C94" r:id="rId80"/>
    <hyperlink ref="C95" r:id="rId81"/>
    <hyperlink ref="C96" r:id="rId82"/>
    <hyperlink ref="C97" r:id="rId83"/>
    <hyperlink ref="C98" r:id="rId84"/>
    <hyperlink ref="C99" r:id="rId85"/>
    <hyperlink ref="C100" r:id="rId86"/>
    <hyperlink ref="C101" r:id="rId87"/>
    <hyperlink ref="C102" r:id="rId88"/>
    <hyperlink ref="C103" r:id="rId89"/>
    <hyperlink ref="C104" r:id="rId90"/>
    <hyperlink ref="C105" r:id="rId91" display="http://www.ringling.org/"/>
    <hyperlink ref="C106" r:id="rId92" display="http://historicspanishpoint.org/"/>
    <hyperlink ref="C107" r:id="rId93"/>
    <hyperlink ref="C108" r:id="rId94"/>
    <hyperlink ref="C109" r:id="rId95"/>
    <hyperlink ref="C110" r:id="rId96"/>
    <hyperlink ref="C111" r:id="rId97"/>
    <hyperlink ref="C112" r:id="rId98"/>
    <hyperlink ref="C113" r:id="rId99"/>
    <hyperlink ref="C114" r:id="rId100"/>
    <hyperlink ref="C115" r:id="rId101"/>
    <hyperlink ref="C116" r:id="rId102"/>
    <hyperlink ref="C117" r:id="rId103" display="https://gwinnettehc.org/"/>
    <hyperlink ref="C118" r:id="rId104"/>
    <hyperlink ref="C119" r:id="rId105"/>
    <hyperlink ref="C120" r:id="rId106"/>
    <hyperlink ref="C121" r:id="rId107"/>
    <hyperlink ref="C122" r:id="rId108"/>
    <hyperlink ref="C123" r:id="rId109"/>
    <hyperlink ref="C124" r:id="rId110"/>
    <hyperlink ref="C125" r:id="rId111"/>
    <hyperlink ref="C126" r:id="rId112"/>
    <hyperlink ref="C127" r:id="rId113"/>
    <hyperlink ref="C128" r:id="rId114"/>
    <hyperlink ref="C129" r:id="rId115"/>
    <hyperlink ref="C130" r:id="rId116" display="http://www.dusablemuseum.org/"/>
    <hyperlink ref="C131" r:id="rId117"/>
    <hyperlink ref="C132" r:id="rId118" display="http://sniteartmuseum.nd.edu/"/>
    <hyperlink ref="C133" r:id="rId119"/>
    <hyperlink ref="C135" r:id="rId120" display="http://indplsartcenter.org/"/>
    <hyperlink ref="C136" r:id="rId121"/>
    <hyperlink ref="C137" r:id="rId122" display="http://www.spencerart.ku.edu/"/>
    <hyperlink ref="C138" r:id="rId123"/>
    <hyperlink ref="C139" r:id="rId124" display="http://www.hopewellmuseum.org/"/>
    <hyperlink ref="C140" r:id="rId125" display="http://www.noma.org/"/>
    <hyperlink ref="C141" r:id="rId126"/>
    <hyperlink ref="C142" r:id="rId127"/>
    <hyperlink ref="C143" r:id="rId128"/>
    <hyperlink ref="C144" r:id="rId129"/>
    <hyperlink ref="C145" r:id="rId130"/>
    <hyperlink ref="C146" r:id="rId131"/>
    <hyperlink ref="C147" r:id="rId132"/>
    <hyperlink ref="C148" r:id="rId133"/>
    <hyperlink ref="C149" r:id="rId134"/>
    <hyperlink ref="C150" r:id="rId135"/>
    <hyperlink ref="C151" r:id="rId136"/>
    <hyperlink ref="C152" r:id="rId137"/>
    <hyperlink ref="C153" r:id="rId138" display="http://www.thedavis.org/"/>
    <hyperlink ref="C154" r:id="rId139"/>
    <hyperlink ref="C155" r:id="rId140"/>
    <hyperlink ref="C156" r:id="rId141"/>
    <hyperlink ref="C157" r:id="rId142"/>
    <hyperlink ref="C158" r:id="rId143"/>
    <hyperlink ref="C159" r:id="rId144"/>
    <hyperlink ref="C160" r:id="rId145"/>
    <hyperlink ref="C161" r:id="rId146"/>
    <hyperlink ref="C162" r:id="rId147"/>
    <hyperlink ref="C163" r:id="rId148"/>
    <hyperlink ref="C164" r:id="rId149"/>
    <hyperlink ref="C165" r:id="rId150"/>
    <hyperlink ref="C166" r:id="rId151"/>
    <hyperlink ref="C167" r:id="rId152"/>
    <hyperlink ref="C168" r:id="rId153"/>
    <hyperlink ref="C169" r:id="rId154"/>
    <hyperlink ref="C170" r:id="rId155"/>
    <hyperlink ref="C171" r:id="rId156"/>
    <hyperlink ref="C172" r:id="rId157"/>
    <hyperlink ref="C173" r:id="rId158" display="http://www.aachmuseum.org/"/>
    <hyperlink ref="C174" r:id="rId159"/>
    <hyperlink ref="C175" r:id="rId160"/>
    <hyperlink ref="C176" r:id="rId161"/>
    <hyperlink ref="C177" r:id="rId162"/>
    <hyperlink ref="C178" r:id="rId163"/>
    <hyperlink ref="C179" r:id="rId164" display="http://www.eugenefieldhouse.org/"/>
    <hyperlink ref="C180" r:id="rId165"/>
    <hyperlink ref="C181" r:id="rId166"/>
    <hyperlink ref="C182" r:id="rId167"/>
    <hyperlink ref="C183" r:id="rId168"/>
    <hyperlink ref="C184" r:id="rId169"/>
    <hyperlink ref="C185" r:id="rId170"/>
    <hyperlink ref="C186" r:id="rId171"/>
    <hyperlink ref="C187" r:id="rId172"/>
    <hyperlink ref="C188" r:id="rId173"/>
    <hyperlink ref="C189" r:id="rId174"/>
    <hyperlink ref="C190" r:id="rId175"/>
    <hyperlink ref="C191" r:id="rId176" display="http://www.newarkmuseum.org/"/>
    <hyperlink ref="C192" r:id="rId177"/>
    <hyperlink ref="C193" r:id="rId178" display="http://www.statemusuem.nj.gov/"/>
    <hyperlink ref="C194" r:id="rId179"/>
    <hyperlink ref="C195" r:id="rId180"/>
    <hyperlink ref="C196" r:id="rId181"/>
    <hyperlink ref="C197" r:id="rId182"/>
    <hyperlink ref="C198" r:id="rId183"/>
    <hyperlink ref="C199" r:id="rId184"/>
    <hyperlink ref="C200" r:id="rId185"/>
    <hyperlink ref="C201" r:id="rId186"/>
    <hyperlink ref="C202" r:id="rId187"/>
    <hyperlink ref="C203" r:id="rId188" display="http://www.olana.org/"/>
    <hyperlink ref="C204" r:id="rId189"/>
    <hyperlink ref="C205" r:id="rId190"/>
    <hyperlink ref="C206" r:id="rId191"/>
    <hyperlink ref="C207" r:id="rId192"/>
    <hyperlink ref="C208" r:id="rId193"/>
    <hyperlink ref="C209" r:id="rId194"/>
    <hyperlink ref="C210" r:id="rId195" display="http://www.oneclub.org/"/>
    <hyperlink ref="C211" r:id="rId196"/>
    <hyperlink ref="C212" r:id="rId197" display="https://www.cantonart.org/"/>
    <hyperlink ref="C213" r:id="rId198"/>
    <hyperlink ref="C214" r:id="rId199"/>
    <hyperlink ref="C215" r:id="rId200" display="http://www.mcconnellarts.org/"/>
    <hyperlink ref="C216" r:id="rId201" display="http://www.maltzmuseum.org/"/>
    <hyperlink ref="C217" r:id="rId202"/>
    <hyperlink ref="C218" r:id="rId203"/>
    <hyperlink ref="C219" r:id="rId204"/>
    <hyperlink ref="C220" r:id="rId205"/>
    <hyperlink ref="C221" r:id="rId206"/>
    <hyperlink ref="C222" r:id="rId207"/>
    <hyperlink ref="C223" r:id="rId208"/>
    <hyperlink ref="C224" r:id="rId209"/>
    <hyperlink ref="C225" r:id="rId210"/>
    <hyperlink ref="C226" r:id="rId211"/>
    <hyperlink ref="C227" r:id="rId212"/>
    <hyperlink ref="C228" r:id="rId213"/>
    <hyperlink ref="C229" r:id="rId214"/>
    <hyperlink ref="C230" r:id="rId215"/>
    <hyperlink ref="C231" r:id="rId216" display="http://www.philartalliance.org/"/>
    <hyperlink ref="C232" r:id="rId217" display="http://americaonwheels.org/"/>
    <hyperlink ref="C233" r:id="rId218" display="http://www.newportartmuseum.org/"/>
    <hyperlink ref="C234" r:id="rId219" display="http://www.rihs.org/"/>
    <hyperlink ref="C235" r:id="rId220"/>
    <hyperlink ref="C236" r:id="rId221"/>
    <hyperlink ref="C237" r:id="rId222"/>
    <hyperlink ref="C238" r:id="rId223"/>
    <hyperlink ref="C239" r:id="rId224"/>
    <hyperlink ref="C240" r:id="rId225"/>
    <hyperlink ref="C241" r:id="rId226"/>
    <hyperlink ref="C242" r:id="rId227"/>
    <hyperlink ref="C243" r:id="rId228"/>
    <hyperlink ref="C244" r:id="rId229"/>
    <hyperlink ref="C245" r:id="rId230"/>
    <hyperlink ref="C246" r:id="rId231"/>
    <hyperlink ref="C247" r:id="rId232"/>
    <hyperlink ref="C248" r:id="rId233"/>
    <hyperlink ref="C249" r:id="rId234"/>
    <hyperlink ref="C250" r:id="rId235"/>
    <hyperlink ref="C251" r:id="rId236"/>
    <hyperlink ref="C252" r:id="rId237" display="http://www.blantonmuseum.org/"/>
    <hyperlink ref="C253" r:id="rId238" display="http://www.amset.org/"/>
    <hyperlink ref="C254" r:id="rId239"/>
    <hyperlink ref="C255" r:id="rId240"/>
    <hyperlink ref="C256" r:id="rId241"/>
    <hyperlink ref="C257" r:id="rId242"/>
    <hyperlink ref="C258" r:id="rId243"/>
    <hyperlink ref="C259" r:id="rId244"/>
    <hyperlink ref="C260" r:id="rId245"/>
    <hyperlink ref="C261" r:id="rId246"/>
    <hyperlink ref="C262" r:id="rId247"/>
    <hyperlink ref="C263" r:id="rId248" display="http://www.biartmuseum.org/"/>
    <hyperlink ref="C264" r:id="rId249"/>
    <hyperlink ref="C265" r:id="rId250"/>
    <hyperlink ref="C266" r:id="rId251"/>
    <hyperlink ref="C267" r:id="rId252"/>
    <hyperlink ref="C268" r:id="rId253"/>
    <hyperlink ref="C269" r:id="rId254"/>
    <hyperlink ref="C270" r:id="rId255"/>
    <hyperlink ref="C271" r:id="rId256"/>
    <hyperlink ref="C272" r:id="rId257"/>
    <hyperlink ref="C273" r:id="rId258" display="http://www.troutmuseum.org/"/>
    <hyperlink ref="C274" r:id="rId259"/>
    <hyperlink ref="C275" r:id="rId260"/>
    <hyperlink ref="C276" r:id="rId261"/>
    <hyperlink ref="C277" r:id="rId262"/>
    <hyperlink ref="C278" r:id="rId263"/>
    <hyperlink ref="C279" r:id="rId264"/>
    <hyperlink ref="C280" r:id="rId265"/>
    <hyperlink ref="C281" r:id="rId266" display="http://thebrintonmuseum.org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Responses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Barrow</dc:creator>
  <cp:lastModifiedBy>Molly Cobb</cp:lastModifiedBy>
  <dcterms:created xsi:type="dcterms:W3CDTF">2016-01-28T21:55:48Z</dcterms:created>
  <dcterms:modified xsi:type="dcterms:W3CDTF">2016-02-02T16:41:09Z</dcterms:modified>
</cp:coreProperties>
</file>